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slicers/slicer1.xml" ContentType="application/vnd.ms-excel.slicer+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ables/table7.xml" ContentType="application/vnd.openxmlformats-officedocument.spreadsheetml.table+xml"/>
  <Override PartName="/xl/tables/table5.xml" ContentType="application/vnd.openxmlformats-officedocument.spreadsheetml.table+xml"/>
  <Override PartName="/xl/tables/table8.xml" ContentType="application/vnd.openxmlformats-officedocument.spreadsheetml.table+xml"/>
  <Override PartName="/xl/tables/table3.xml" ContentType="application/vnd.openxmlformats-officedocument.spreadsheetml.table+xml"/>
  <Override PartName="/xl/tables/table9.xml" ContentType="application/vnd.openxmlformats-officedocument.spreadsheetml.table+xml"/>
  <Override PartName="/xl/comments2.xml" ContentType="application/vnd.openxmlformats-officedocument.spreadsheetml.comments+xml"/>
  <Override PartName="/xl/tables/table10.xml" ContentType="application/vnd.openxmlformats-officedocument.spreadsheetml.table+xml"/>
  <Override PartName="/xl/calcChain.xml" ContentType="application/vnd.openxmlformats-officedocument.spreadsheetml.calcChain+xml"/>
  <Override PartName="/xl/tables/table6.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datasmithpro-my.sharepoint.com/personal/bsmith_datasmithpro_com/Documents/Documents/DataSmithPro/Clients/NCACPA/2025 11 18 Symposium Conference/6C OXLS116W65 Must Know Features/Practice Material/"/>
    </mc:Choice>
  </mc:AlternateContent>
  <xr:revisionPtr revIDLastSave="504" documentId="8_{BBA41DA9-BBDA-426C-944A-91AD8A34940E}" xr6:coauthVersionLast="47" xr6:coauthVersionMax="47" xr10:uidLastSave="{63BDB9C3-F70D-413B-A468-B0D0A822A1D9}"/>
  <bookViews>
    <workbookView xWindow="13152" yWindow="-17388" windowWidth="30936" windowHeight="16776" xr2:uid="{1982E739-4A4E-4F52-9F04-1B58D8AAA34C}"/>
  </bookViews>
  <sheets>
    <sheet name="ExcelTable" sheetId="2" r:id="rId1"/>
    <sheet name="CustomSort" sheetId="3" r:id="rId2"/>
    <sheet name="XLOOKUP" sheetId="4" r:id="rId3"/>
    <sheet name="SUBTOTAL Syntax" sheetId="5" state="hidden" r:id="rId4"/>
    <sheet name="SUBTOTAL List" sheetId="6" r:id="rId5"/>
    <sheet name="SUBTOTAL" sheetId="7" r:id="rId6"/>
    <sheet name="SUMIF(S)" sheetId="8" r:id="rId7"/>
    <sheet name="ArrayFormulas" sheetId="9" r:id="rId8"/>
    <sheet name="ArrayFormulasComplete" sheetId="10" r:id="rId9"/>
    <sheet name="DynamicArrayFunctions" sheetId="11" r:id="rId10"/>
    <sheet name="DataValidation" sheetId="12" r:id="rId11"/>
    <sheet name="Slicers" sheetId="13" r:id="rId12"/>
    <sheet name="Cond'l Format" sheetId="15" r:id="rId13"/>
    <sheet name="MoreCF" sheetId="14" r:id="rId14"/>
    <sheet name="PivotTable" sheetId="16" state="hidden" r:id="rId15"/>
  </sheets>
  <definedNames>
    <definedName name="_xlnm._FilterDatabase" localSheetId="7" hidden="1">ArrayFormulas!$A$1:$H$21</definedName>
    <definedName name="_xlnm._FilterDatabase" localSheetId="8" hidden="1">ArrayFormulasComplete!$A$1:$H$21</definedName>
    <definedName name="_xlnm._FilterDatabase" localSheetId="4" hidden="1">'SUBTOTAL List'!$A$9:$I$72</definedName>
    <definedName name="Slicer_Product">#N/A</definedName>
    <definedName name="Slicer_Product1">#N/A</definedName>
    <definedName name="Slicer_Region">#N/A</definedName>
    <definedName name="Slicer_Region1">#N/A</definedName>
    <definedName name="Slicer_Salespersons">#N/A</definedName>
    <definedName name="Slicer_Salespersons1">#N/A</definedName>
    <definedName name="Slicer_Years__MonthYear">#N/A</definedName>
  </definedNames>
  <calcPr calcId="191029"/>
  <pivotCaches>
    <pivotCache cacheId="2" r:id="rId16"/>
  </pivotCaches>
  <extLst>
    <ext xmlns:x14="http://schemas.microsoft.com/office/spreadsheetml/2009/9/main" uri="{BBE1A952-AA13-448e-AADC-164F8A28A991}">
      <x14:slicerCaches>
        <x14:slicerCache r:id="rId17"/>
        <x14:slicerCache r:id="rId18"/>
        <x14:slicerCache r:id="rId19"/>
        <x14:slicerCache r:id="rId20"/>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1"/>
        <x14:slicerCache r:id="rId22"/>
        <x14:slicerCache r:id="rId23"/>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6" l="1"/>
  <c r="N10" i="16"/>
  <c r="N9" i="16"/>
  <c r="K5" i="16" a="1"/>
  <c r="K5" i="16" s="1"/>
  <c r="J5" i="16" a="1"/>
  <c r="J5" i="16" s="1"/>
  <c r="I5" i="16" a="1"/>
  <c r="I5" i="16" s="1"/>
  <c r="H3" i="15"/>
  <c r="H4" i="15"/>
  <c r="H5" i="15"/>
  <c r="H6" i="15"/>
  <c r="H7" i="15"/>
  <c r="H8" i="15"/>
  <c r="H9" i="15"/>
  <c r="H10" i="15"/>
  <c r="H11" i="15"/>
  <c r="H12" i="15"/>
  <c r="H13" i="15"/>
  <c r="H14" i="15"/>
  <c r="H15" i="15"/>
  <c r="H16" i="15"/>
  <c r="H17" i="15"/>
  <c r="H18" i="15"/>
  <c r="H19" i="15"/>
  <c r="L22" i="12" l="1"/>
  <c r="L21" i="12"/>
  <c r="L20" i="12"/>
  <c r="L19" i="12"/>
  <c r="L18" i="12"/>
  <c r="L17" i="12"/>
  <c r="L15" i="12"/>
  <c r="L14" i="12"/>
  <c r="L13" i="12"/>
  <c r="L12" i="12"/>
  <c r="E16" i="10" l="1" a="1"/>
  <c r="E16" i="10" s="1"/>
  <c r="D13" i="10"/>
  <c r="F12" i="10"/>
  <c r="F11" i="10"/>
  <c r="F10" i="10"/>
  <c r="F9" i="10"/>
  <c r="F8" i="10"/>
  <c r="F7" i="10"/>
  <c r="F6" i="10"/>
  <c r="F5" i="10"/>
  <c r="F4" i="10"/>
  <c r="F3" i="10"/>
  <c r="H2" i="10" a="1"/>
  <c r="H2" i="10" s="1"/>
  <c r="F2" i="10"/>
  <c r="D13" i="9"/>
  <c r="G3" i="9"/>
  <c r="G5" i="10"/>
  <c r="G10" i="10"/>
  <c r="G6" i="9"/>
  <c r="G12" i="9"/>
  <c r="F16" i="9"/>
  <c r="G9" i="10"/>
  <c r="G9" i="9"/>
  <c r="G7" i="9"/>
  <c r="G7" i="10"/>
  <c r="G8" i="9"/>
  <c r="I2" i="10"/>
  <c r="G5" i="9"/>
  <c r="I2" i="9"/>
  <c r="K2" i="9"/>
  <c r="M2" i="9"/>
  <c r="G11" i="10"/>
  <c r="G12" i="10"/>
  <c r="F16" i="10"/>
  <c r="G13" i="10"/>
  <c r="G4" i="10"/>
  <c r="M2" i="10"/>
  <c r="G11" i="9"/>
  <c r="G2" i="9"/>
  <c r="G8" i="10"/>
  <c r="K2" i="10"/>
  <c r="G13" i="9"/>
  <c r="G6" i="10"/>
  <c r="G2" i="10"/>
  <c r="G10" i="9"/>
  <c r="G4" i="9"/>
  <c r="G3" i="10"/>
  <c r="F13" i="10" l="1"/>
  <c r="N2" i="10" a="1"/>
  <c r="N2" i="10" s="1"/>
  <c r="J2" i="10" a="1"/>
  <c r="J2" i="10" s="1"/>
  <c r="L2" i="10" s="1" a="1"/>
  <c r="L2" i="10" s="1"/>
  <c r="D4" i="8" l="1"/>
  <c r="D14" i="8"/>
  <c r="D13" i="8"/>
  <c r="O3" i="8" a="1"/>
  <c r="O3" i="8" s="1"/>
  <c r="N3" i="8" a="1"/>
  <c r="N3" i="8" s="1"/>
  <c r="L3" i="8"/>
  <c r="L4" i="8"/>
  <c r="L5" i="8"/>
  <c r="L6" i="8"/>
  <c r="L7" i="8"/>
  <c r="L8" i="8"/>
  <c r="L9" i="8"/>
  <c r="L10" i="8"/>
  <c r="L11" i="8"/>
  <c r="L12" i="8"/>
  <c r="L13" i="8"/>
  <c r="L14" i="8"/>
  <c r="L15" i="8"/>
  <c r="L16" i="8"/>
  <c r="L17" i="8"/>
  <c r="L18" i="8"/>
  <c r="L19" i="8"/>
  <c r="L20" i="8"/>
  <c r="L21" i="8"/>
  <c r="L22" i="8"/>
  <c r="L23" i="8"/>
  <c r="L24" i="8"/>
  <c r="L25" i="8"/>
  <c r="L26" i="8"/>
  <c r="L27" i="8"/>
  <c r="L28" i="8"/>
  <c r="D3" i="8"/>
  <c r="D8" i="8"/>
  <c r="D6" i="8"/>
  <c r="C3" i="8"/>
  <c r="C13" i="8"/>
  <c r="C6" i="8"/>
  <c r="C5" i="8"/>
  <c r="C8" i="8"/>
  <c r="C14" i="8"/>
  <c r="C4" i="8"/>
  <c r="D5" i="8" l="1"/>
  <c r="F8" i="7" l="1"/>
  <c r="F12" i="7" s="1"/>
  <c r="F17" i="7"/>
  <c r="F19" i="7" s="1"/>
  <c r="G24" i="7" s="1"/>
  <c r="F31" i="7"/>
  <c r="F35" i="7"/>
  <c r="F43" i="7"/>
  <c r="F45" i="7" s="1"/>
  <c r="F11" i="6"/>
  <c r="H7" i="6"/>
  <c r="G7" i="6"/>
  <c r="I4" i="6"/>
  <c r="H4" i="6"/>
  <c r="G4" i="6"/>
  <c r="F7" i="6" l="1"/>
  <c r="F2" i="6" s="1"/>
  <c r="F8" i="6"/>
  <c r="H2" i="6" s="1"/>
  <c r="F47" i="7"/>
  <c r="F24" i="7"/>
  <c r="M2" i="6"/>
  <c r="K2" i="6"/>
  <c r="L2" i="6"/>
  <c r="J2" i="6"/>
  <c r="I2" i="6"/>
  <c r="G2" i="6"/>
  <c r="F4" i="6"/>
  <c r="G23" i="4" l="1"/>
  <c r="F23" i="4"/>
  <c r="G22" i="4"/>
  <c r="F22" i="4"/>
  <c r="G21" i="4"/>
  <c r="F21" i="4"/>
  <c r="G20" i="4"/>
  <c r="F20" i="4"/>
  <c r="G19" i="4"/>
  <c r="F19" i="4"/>
  <c r="G18" i="4"/>
  <c r="F18" i="4"/>
  <c r="G17" i="4"/>
  <c r="F17" i="4"/>
  <c r="G16" i="4"/>
  <c r="F16" i="4"/>
  <c r="G15" i="4"/>
  <c r="F15" i="4"/>
  <c r="G14" i="4"/>
  <c r="F14" i="4"/>
  <c r="G13" i="4"/>
  <c r="F13" i="4"/>
  <c r="G12" i="4"/>
  <c r="F12" i="4"/>
  <c r="G11" i="4"/>
  <c r="F11" i="4"/>
  <c r="G10" i="4"/>
  <c r="F10" i="4"/>
  <c r="G9" i="4"/>
  <c r="F9" i="4"/>
  <c r="G8" i="4"/>
  <c r="F8" i="4"/>
  <c r="G7" i="4"/>
  <c r="F7" i="4"/>
  <c r="G6" i="4"/>
  <c r="F6" i="4"/>
  <c r="G5" i="4"/>
  <c r="F5" i="4"/>
  <c r="G4" i="4"/>
  <c r="F4" i="4"/>
  <c r="K3" i="3" l="1" a="1"/>
  <c r="K3" i="3" s="1"/>
  <c r="J3" i="3" a="1"/>
  <c r="J3" i="3" s="1"/>
  <c r="I3" i="3" a="1"/>
  <c r="I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Bryan Smith</author>
  </authors>
  <commentList>
    <comment ref="F4" authorId="0" shapeId="0" xr:uid="{0AD8343D-F70B-422F-AAB4-01B8362D02DA}">
      <text>
        <r>
          <rPr>
            <sz val="9"/>
            <color indexed="81"/>
            <rFont val="Tahoma"/>
            <family val="2"/>
          </rPr>
          <t>Ignores filters.</t>
        </r>
      </text>
    </comment>
    <comment ref="A7" authorId="0" shapeId="0" xr:uid="{6272006D-62E8-477F-BFC5-E1CE016D559A}">
      <text>
        <r>
          <rPr>
            <sz val="9"/>
            <color indexed="81"/>
            <rFont val="Tahoma"/>
            <family val="2"/>
          </rPr>
          <t>Designed for Columns NOT Rows.</t>
        </r>
      </text>
    </comment>
    <comment ref="F7" authorId="0" shapeId="0" xr:uid="{9D5E03B5-62DD-4007-92DA-AF09201D779F}">
      <text>
        <r>
          <rPr>
            <sz val="9"/>
            <color indexed="81"/>
            <rFont val="Tahoma"/>
            <family val="2"/>
          </rPr>
          <t>Based on how the list is filtered.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Bryan Smith</author>
  </authors>
  <commentList>
    <comment ref="D5" authorId="0" shapeId="0" xr:uid="{08148564-1F10-491D-BDB5-D709A616F3EC}">
      <text>
        <r>
          <rPr>
            <sz val="9"/>
            <color indexed="81"/>
            <rFont val="Tahoma"/>
            <family val="2"/>
          </rPr>
          <t>To match EXACT value, don't need to include = sign.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<sst xmlns="http://schemas.openxmlformats.org/spreadsheetml/2006/main" count="10739" uniqueCount="488">
  <si>
    <t>Sub-Class</t>
  </si>
  <si>
    <t>BegBal</t>
  </si>
  <si>
    <t>Per.01</t>
  </si>
  <si>
    <t>Per.02</t>
  </si>
  <si>
    <t>Per.03</t>
  </si>
  <si>
    <t>Per.04</t>
  </si>
  <si>
    <t>Per.05</t>
  </si>
  <si>
    <t>Per.06</t>
  </si>
  <si>
    <t>Per.07</t>
  </si>
  <si>
    <t>Per.08</t>
  </si>
  <si>
    <t>Per.09</t>
  </si>
  <si>
    <t>Per.10</t>
  </si>
  <si>
    <t>Per.11</t>
  </si>
  <si>
    <t>Per.12</t>
  </si>
  <si>
    <t>Per.YTD</t>
  </si>
  <si>
    <t>Sales</t>
  </si>
  <si>
    <t>Sales Returns</t>
  </si>
  <si>
    <t>Sales Discounts</t>
  </si>
  <si>
    <t>Costs of Goods</t>
  </si>
  <si>
    <t>Salary</t>
  </si>
  <si>
    <t>Depreciation</t>
  </si>
  <si>
    <t>Office</t>
  </si>
  <si>
    <t>Rent</t>
  </si>
  <si>
    <t>Travel</t>
  </si>
  <si>
    <t>Advertising</t>
  </si>
  <si>
    <t>Commissions</t>
  </si>
  <si>
    <t>Income Tax</t>
  </si>
  <si>
    <t>Interest Expense</t>
  </si>
  <si>
    <t>Interest Income</t>
  </si>
  <si>
    <t>MonthYear</t>
  </si>
  <si>
    <t>Region</t>
  </si>
  <si>
    <t>Product</t>
  </si>
  <si>
    <t>Number Customers</t>
  </si>
  <si>
    <t>Net Sales</t>
  </si>
  <si>
    <t>Profit / Loss</t>
  </si>
  <si>
    <t>Joseph</t>
  </si>
  <si>
    <t>North</t>
  </si>
  <si>
    <t>FastCar</t>
  </si>
  <si>
    <t>RapidZoo</t>
  </si>
  <si>
    <t>West</t>
  </si>
  <si>
    <t>SuperGlue</t>
  </si>
  <si>
    <t>Middle</t>
  </si>
  <si>
    <t>Lawrence</t>
  </si>
  <si>
    <t>Maria</t>
  </si>
  <si>
    <t>Matt</t>
  </si>
  <si>
    <t>Salespersons</t>
  </si>
  <si>
    <t>Set Order</t>
  </si>
  <si>
    <t>Use UNIQUE function to get list</t>
  </si>
  <si>
    <t>XLOOKUP(lookup_value, lookup_array, return_array, [if_not_found], [match_mode], [search_mode]) </t>
  </si>
  <si>
    <t>OrderNo</t>
  </si>
  <si>
    <t>CustNo</t>
  </si>
  <si>
    <t>Date</t>
  </si>
  <si>
    <t>Total</t>
  </si>
  <si>
    <t>SalesPNo</t>
  </si>
  <si>
    <t>CustName</t>
  </si>
  <si>
    <t>CustName TblCust2X</t>
  </si>
  <si>
    <t>CustID</t>
  </si>
  <si>
    <t>Name</t>
  </si>
  <si>
    <t>Territory</t>
  </si>
  <si>
    <t>Group</t>
  </si>
  <si>
    <t>Pedals Warehouse</t>
  </si>
  <si>
    <t>Southeast</t>
  </si>
  <si>
    <t>North America</t>
  </si>
  <si>
    <t>Latest Sports Equipment</t>
  </si>
  <si>
    <t>Northwest</t>
  </si>
  <si>
    <t>Health Spa, Limited</t>
  </si>
  <si>
    <t>Canada</t>
  </si>
  <si>
    <t>Capable Sales and Service</t>
  </si>
  <si>
    <t>Original Bicycle Supply Co.</t>
  </si>
  <si>
    <t>Wheel Gallery</t>
  </si>
  <si>
    <t>Southwest</t>
  </si>
  <si>
    <t>Yellow Bicycle Company</t>
  </si>
  <si>
    <t>Central</t>
  </si>
  <si>
    <t>Better Bike Shop</t>
  </si>
  <si>
    <t>Argument</t>
  </si>
  <si>
    <t>Description</t>
  </si>
  <si>
    <t>lookup_value</t>
  </si>
  <si>
    <t>The lookup value</t>
  </si>
  <si>
    <t>lookup_array</t>
  </si>
  <si>
    <t>The array or range to search</t>
  </si>
  <si>
    <t>return_array</t>
  </si>
  <si>
    <t>The array or range to return</t>
  </si>
  <si>
    <t>[if_not_found]</t>
  </si>
  <si>
    <t>Where a valid match is not found, return the [if_not_found] text you supply</t>
  </si>
  <si>
    <t>If a valid match is not found, and [if_not_found] is missing, #N/A will be returned</t>
  </si>
  <si>
    <t>[match_mode]</t>
  </si>
  <si>
    <t>Specify the match type:</t>
  </si>
  <si>
    <t>0 - Exact match. If none found, return #N/A. (default)</t>
  </si>
  <si>
    <t>-1 - Exact match. If none found, return the next smaller item</t>
  </si>
  <si>
    <t>1 - Exact match. If none found, return the next larger item</t>
  </si>
  <si>
    <t>2 - A wildcard match where *, ?, and ~ have special meaning</t>
  </si>
  <si>
    <t>[search_mode]</t>
  </si>
  <si>
    <t>Specify the search mode to use:</t>
  </si>
  <si>
    <t>1 - First to last (default)</t>
  </si>
  <si>
    <t>-1 - Last to first</t>
  </si>
  <si>
    <t>2 - Binary search, first to last (relies on lookup_array being sorted in ascending order) (faster search mode)</t>
  </si>
  <si>
    <t>-2 - Binary search, last to first (relies on lookup_array being sorted in descending order) (faster search mode)</t>
  </si>
  <si>
    <t>TblCustX</t>
  </si>
  <si>
    <t>TblCust2X</t>
  </si>
  <si>
    <t>QUARTILE.EXC</t>
  </si>
  <si>
    <t>PERCENTILE.EXC</t>
  </si>
  <si>
    <t>QUARTILE.INC</t>
  </si>
  <si>
    <t>PERCENTILE.INC</t>
  </si>
  <si>
    <t>SMALL</t>
  </si>
  <si>
    <t>LARGE</t>
  </si>
  <si>
    <t>MODE.SNGL</t>
  </si>
  <si>
    <t>MEDIAN</t>
  </si>
  <si>
    <t>VAR.P</t>
  </si>
  <si>
    <t>VAR.S</t>
  </si>
  <si>
    <t>SUM</t>
  </si>
  <si>
    <t>Ignore hidden rows and error values</t>
  </si>
  <si>
    <t>STDEV.P</t>
  </si>
  <si>
    <t>Ignore error values</t>
  </si>
  <si>
    <t>STDEV.S</t>
  </si>
  <si>
    <t>Ignore hidden rows</t>
  </si>
  <si>
    <t>PRODUCT</t>
  </si>
  <si>
    <t>Ignore nothing</t>
  </si>
  <si>
    <t>MIN</t>
  </si>
  <si>
    <t>Ignore hidden rows, error values, nested SUBTOTAL and AGGREGATE functions</t>
  </si>
  <si>
    <t>MAX</t>
  </si>
  <si>
    <t>Ignore error values, nested SUBTOTAL and AGGREGATE functions</t>
  </si>
  <si>
    <t>COUNTA</t>
  </si>
  <si>
    <t>Ignore hidden rows, nested SUBTOTAL and AGGREGATE functions</t>
  </si>
  <si>
    <t>COUNT</t>
  </si>
  <si>
    <t>Ignore nested SUBTOTAL and AGGREGATE functions</t>
  </si>
  <si>
    <t>0 or omitted</t>
  </si>
  <si>
    <t>AVERAGE</t>
  </si>
  <si>
    <t>Behavior</t>
  </si>
  <si>
    <t>Function</t>
  </si>
  <si>
    <t>Function_num</t>
  </si>
  <si>
    <t>AGGREGATE(function_num, options, ref1, [ref2], …)</t>
  </si>
  <si>
    <t>VARP</t>
  </si>
  <si>
    <t>VAR</t>
  </si>
  <si>
    <t>STDEVP</t>
  </si>
  <si>
    <t>STDEV</t>
  </si>
  <si>
    <t>Function_num
(ignores hidden values)</t>
  </si>
  <si>
    <t>Function_num
(includes hidden values)</t>
  </si>
  <si>
    <t>SUBTOTAL(function_num, ref1, ref2, ...)</t>
  </si>
  <si>
    <t>Options</t>
  </si>
  <si>
    <t>Aggregate OPTIONS:</t>
  </si>
  <si>
    <t>Math Function:</t>
  </si>
  <si>
    <t>Subtotal Function:</t>
  </si>
  <si>
    <t>Sum</t>
  </si>
  <si>
    <t>Avg</t>
  </si>
  <si>
    <t>Count</t>
  </si>
  <si>
    <t>Max</t>
  </si>
  <si>
    <t>Desc</t>
  </si>
  <si>
    <t>Location</t>
  </si>
  <si>
    <t>Department</t>
  </si>
  <si>
    <t>Class</t>
  </si>
  <si>
    <t>Qtr_01</t>
  </si>
  <si>
    <t>Qtr_02</t>
  </si>
  <si>
    <t>Qtr_03</t>
  </si>
  <si>
    <t>Qtr_04</t>
  </si>
  <si>
    <t>Sales-Retail-Denver</t>
  </si>
  <si>
    <t>Denver</t>
  </si>
  <si>
    <t>Retail</t>
  </si>
  <si>
    <t>Revenue</t>
  </si>
  <si>
    <t>Sales-Wholesale-Denver</t>
  </si>
  <si>
    <t>Wholesale</t>
  </si>
  <si>
    <t>Sales-Wholesale IC</t>
  </si>
  <si>
    <t>Wholesale IC</t>
  </si>
  <si>
    <t>Sales-Retail-S.F.</t>
  </si>
  <si>
    <t>San Francisco</t>
  </si>
  <si>
    <t>Sales-Wholesale-S.F.</t>
  </si>
  <si>
    <t>Sales-Service-Lab-S.F.</t>
  </si>
  <si>
    <t>Lab</t>
  </si>
  <si>
    <t>Sales-Service-Studio-S.F.</t>
  </si>
  <si>
    <t>Studio</t>
  </si>
  <si>
    <t>Sales-Wholesale IC (Elimination)</t>
  </si>
  <si>
    <t>Sales Returns-Retail-Denver</t>
  </si>
  <si>
    <t>Sales Returns-Retail-S.F.</t>
  </si>
  <si>
    <t>Sales Discounts-Retail-Denver</t>
  </si>
  <si>
    <t>Sales Discounts-Retail-S.F.</t>
  </si>
  <si>
    <t>COGS-Retail-Denver</t>
  </si>
  <si>
    <t>COGS-Wholesale-Denver</t>
  </si>
  <si>
    <t>COGS-Wholesale IC</t>
  </si>
  <si>
    <t>COGS-Retail-S.F.</t>
  </si>
  <si>
    <t>COGS-Wholesale-S.F.</t>
  </si>
  <si>
    <t>Salary Expense-Retail-Denver</t>
  </si>
  <si>
    <t>Expenses</t>
  </si>
  <si>
    <t>Salary Expense-Whole-Denver</t>
  </si>
  <si>
    <t>Salary Expense-Lab-Denver</t>
  </si>
  <si>
    <t>Salary Expense-Studio-Denver</t>
  </si>
  <si>
    <t>Salary Expense-Retail-S.F.</t>
  </si>
  <si>
    <t>Salary Expense-Whole-S.F.</t>
  </si>
  <si>
    <t>Salary Expense-Lab-S.F.</t>
  </si>
  <si>
    <t>Salary Expense-Studio-S.F.</t>
  </si>
  <si>
    <t>Officers Comp-FilmWorks</t>
  </si>
  <si>
    <t>Corporate</t>
  </si>
  <si>
    <t>Depreciation Expense-Denver</t>
  </si>
  <si>
    <t>Depreciation Expense-S.F.</t>
  </si>
  <si>
    <t>Office Expense-Retail-Denver</t>
  </si>
  <si>
    <t>Office Expense-Whole-Denver</t>
  </si>
  <si>
    <t>Office Expense-Lab-Denver</t>
  </si>
  <si>
    <t>Office Expense-Studio-Denver</t>
  </si>
  <si>
    <t>Office Expense-Retail-S.F.</t>
  </si>
  <si>
    <t>Office Expense-Whole-S.F.</t>
  </si>
  <si>
    <t>Office Expense-Lab-S.F.</t>
  </si>
  <si>
    <t>Office Expense-Studio-S.F.</t>
  </si>
  <si>
    <t>Supplies Exp-Service-Denver</t>
  </si>
  <si>
    <t>Supplies Expense-Service-S.F.</t>
  </si>
  <si>
    <t>Maintainence Exp-Serv-Denver</t>
  </si>
  <si>
    <t>Maintainence Exp-Service-S.F.</t>
  </si>
  <si>
    <t>Rent Expense-Retail-Denver</t>
  </si>
  <si>
    <t>Rent Expense-Whole-Denver</t>
  </si>
  <si>
    <t>Rent Expense-Lab-Denver</t>
  </si>
  <si>
    <t>Rent Expense-Studio-Denver</t>
  </si>
  <si>
    <t>Rent Expense-Retail-S.F.</t>
  </si>
  <si>
    <t>Rent Expense-Whole-S.F.</t>
  </si>
  <si>
    <t>Rent Expense-Lab-S.F.</t>
  </si>
  <si>
    <t>Rent Expense-Studio-S.F.</t>
  </si>
  <si>
    <t>Travel Expense-Retail-Denver</t>
  </si>
  <si>
    <t>Travel Expense-Whole-Denver</t>
  </si>
  <si>
    <t>Travel Expense-Lab-Denver</t>
  </si>
  <si>
    <t>Travel Expense-Studio-Denver</t>
  </si>
  <si>
    <t>Travel Expense-Retail-S.F.</t>
  </si>
  <si>
    <t>Travel Expense-Whole-S.F.</t>
  </si>
  <si>
    <t>Travel Expense-Lab-S.F.</t>
  </si>
  <si>
    <t>Travel Expense-Studio-S.F.</t>
  </si>
  <si>
    <t>Advertising Expense-Denver</t>
  </si>
  <si>
    <t>Advertising Expense-S.F.</t>
  </si>
  <si>
    <t>Commissions Expense-Denver</t>
  </si>
  <si>
    <t>Commissions Expense-S.F.</t>
  </si>
  <si>
    <t>Income Tax Expense-FilmWorks</t>
  </si>
  <si>
    <t>Interest Expense-FilmWorks</t>
  </si>
  <si>
    <t>Interest Income-FilmWorks</t>
  </si>
  <si>
    <t>Other</t>
  </si>
  <si>
    <t>Total Liabilities &amp; Equity</t>
  </si>
  <si>
    <t>Total Equity</t>
  </si>
  <si>
    <t>Net Income (Loss)</t>
  </si>
  <si>
    <t>Total Owner's Equity</t>
  </si>
  <si>
    <t>Treasury Stock</t>
  </si>
  <si>
    <t>Additional Paid-In Capital</t>
  </si>
  <si>
    <t>Common Stock</t>
  </si>
  <si>
    <t>Retained Earnings</t>
  </si>
  <si>
    <t>Owner's Equity</t>
  </si>
  <si>
    <t>Equity</t>
  </si>
  <si>
    <t>Total Liabilities</t>
  </si>
  <si>
    <t>Note Payable</t>
  </si>
  <si>
    <t>Long-Term Liabilities</t>
  </si>
  <si>
    <t>Total Current Liabilities</t>
  </si>
  <si>
    <t>Accrued Liabilities</t>
  </si>
  <si>
    <t>Due To Parent Company</t>
  </si>
  <si>
    <t>Lease Payable</t>
  </si>
  <si>
    <t>Accounts Payable</t>
  </si>
  <si>
    <t>Current Liabilities</t>
  </si>
  <si>
    <t>Total Assets</t>
  </si>
  <si>
    <t>Investments</t>
  </si>
  <si>
    <t>Long-Term Assets</t>
  </si>
  <si>
    <t>Total Fixed Assets</t>
  </si>
  <si>
    <t>Accumulated Depreciation</t>
  </si>
  <si>
    <t>Furniture, Fixtures &amp; Equipment</t>
  </si>
  <si>
    <t>Leasehold Improvements</t>
  </si>
  <si>
    <t>Fixed Assets</t>
  </si>
  <si>
    <t>Total Current Assets</t>
  </si>
  <si>
    <t>Prepaid Expenses</t>
  </si>
  <si>
    <t>Inventories</t>
  </si>
  <si>
    <t>Due From Parent Company</t>
  </si>
  <si>
    <t>Allow. For Bad Det</t>
  </si>
  <si>
    <t>Accounts Receivable</t>
  </si>
  <si>
    <t>Cash</t>
  </si>
  <si>
    <t>Current Assets</t>
  </si>
  <si>
    <t>12/31/201x</t>
  </si>
  <si>
    <t>Consolidated Balance Sheet</t>
  </si>
  <si>
    <t>ABC Company</t>
  </si>
  <si>
    <t>SUMIF Math Functions</t>
  </si>
  <si>
    <t>Syntax</t>
  </si>
  <si>
    <t>Result</t>
  </si>
  <si>
    <t>Last Name</t>
  </si>
  <si>
    <t>First Name</t>
  </si>
  <si>
    <t>Status</t>
  </si>
  <si>
    <t>Current Salary</t>
  </si>
  <si>
    <t>Date Hired</t>
  </si>
  <si>
    <t>Year Hired</t>
  </si>
  <si>
    <t>SUMIF</t>
  </si>
  <si>
    <t>SUMIF(range, criteria, [sum_range])</t>
  </si>
  <si>
    <t>Allen</t>
  </si>
  <si>
    <t>Yolanda</t>
  </si>
  <si>
    <t>Full-Time</t>
  </si>
  <si>
    <t>Baker</t>
  </si>
  <si>
    <t>Nancy</t>
  </si>
  <si>
    <t>Operations</t>
  </si>
  <si>
    <t>Contract</t>
  </si>
  <si>
    <t>Bunnel</t>
  </si>
  <si>
    <t>Ken</t>
  </si>
  <si>
    <t>Marketing</t>
  </si>
  <si>
    <t>Champ</t>
  </si>
  <si>
    <t>Larry</t>
  </si>
  <si>
    <t>Administration</t>
  </si>
  <si>
    <t>Part-Time</t>
  </si>
  <si>
    <t>Cramden</t>
  </si>
  <si>
    <t>Moe</t>
  </si>
  <si>
    <t>Davis</t>
  </si>
  <si>
    <t>Rita</t>
  </si>
  <si>
    <t>Dunwell</t>
  </si>
  <si>
    <t>James</t>
  </si>
  <si>
    <t>Ellis</t>
  </si>
  <si>
    <t>Pamela</t>
  </si>
  <si>
    <t>Endow</t>
  </si>
  <si>
    <t>Ed</t>
  </si>
  <si>
    <t>Data Processing</t>
  </si>
  <si>
    <t>Perry</t>
  </si>
  <si>
    <t>Adam</t>
  </si>
  <si>
    <t>Hernandez</t>
  </si>
  <si>
    <t>Albert</t>
  </si>
  <si>
    <t>Jackson</t>
  </si>
  <si>
    <t>Austin</t>
  </si>
  <si>
    <t>Gill</t>
  </si>
  <si>
    <t>Beth</t>
  </si>
  <si>
    <t>Brooks</t>
  </si>
  <si>
    <t>Bill</t>
  </si>
  <si>
    <t>Moreno</t>
  </si>
  <si>
    <t>Billy</t>
  </si>
  <si>
    <t>Alonso</t>
  </si>
  <si>
    <t>Carrie</t>
  </si>
  <si>
    <t>Casey</t>
  </si>
  <si>
    <t>Verlander</t>
  </si>
  <si>
    <t>Justin</t>
  </si>
  <si>
    <t>Scherzer</t>
  </si>
  <si>
    <t>Cabrera</t>
  </si>
  <si>
    <t>Miguel</t>
  </si>
  <si>
    <t>Infante</t>
  </si>
  <si>
    <t>Omar</t>
  </si>
  <si>
    <t>Farbill</t>
  </si>
  <si>
    <t>Oscar</t>
  </si>
  <si>
    <t>Fielder</t>
  </si>
  <si>
    <t>Prince</t>
  </si>
  <si>
    <t>Sanchez</t>
  </si>
  <si>
    <t>Raymond</t>
  </si>
  <si>
    <t>Hunter</t>
  </si>
  <si>
    <t>Tori</t>
  </si>
  <si>
    <t>Martinez</t>
  </si>
  <si>
    <t>Victor</t>
  </si>
  <si>
    <t>FORMULATEXT</t>
  </si>
  <si>
    <t>SUMIFS</t>
  </si>
  <si>
    <t>SUMIFS(sum_range, criteria_range1, criteria1, [criteria_range2, criteria2], …)</t>
  </si>
  <si>
    <t>Input</t>
  </si>
  <si>
    <t>Dept =</t>
  </si>
  <si>
    <t xml:space="preserve">Status = </t>
  </si>
  <si>
    <t>Cust#</t>
  </si>
  <si>
    <t>Customer Name</t>
  </si>
  <si>
    <t>Product Name</t>
  </si>
  <si>
    <t>Qty</t>
  </si>
  <si>
    <t>Unit Price</t>
  </si>
  <si>
    <t>Array Spill</t>
  </si>
  <si>
    <t>Tax</t>
  </si>
  <si>
    <t>SORT Function</t>
  </si>
  <si>
    <t>ML Mountain Tire</t>
  </si>
  <si>
    <t>Patch Kit/8 Patches</t>
  </si>
  <si>
    <t>Road Tire Tube</t>
  </si>
  <si>
    <t>Road-250 Red, 48</t>
  </si>
  <si>
    <t>Sport-100 Helmet, Blue</t>
  </si>
  <si>
    <t>Touring Tire</t>
  </si>
  <si>
    <t>LL Road Tire</t>
  </si>
  <si>
    <t>Mountain-200 Black, 42</t>
  </si>
  <si>
    <t>Mountain-200 Silver, 42</t>
  </si>
  <si>
    <t>Touring Tire Tube</t>
  </si>
  <si>
    <t>Touring-1000 Blue, 46</t>
  </si>
  <si>
    <t>Grand Total</t>
  </si>
  <si>
    <t>Non-Array Formula</t>
  </si>
  <si>
    <t>Array Formula</t>
  </si>
  <si>
    <t>Category</t>
  </si>
  <si>
    <t>Year</t>
  </si>
  <si>
    <t>ARRAYTOTEXT</t>
  </si>
  <si>
    <t>Text</t>
  </si>
  <si>
    <t>Returns an array of text values from any specified range</t>
  </si>
  <si>
    <t>BYCOL</t>
  </si>
  <si>
    <t>Logical</t>
  </si>
  <si>
    <t>Applies a LAMBDA to each column and returns an array of the results</t>
  </si>
  <si>
    <t>BYROW</t>
  </si>
  <si>
    <t>Applies a LAMBDA to each row and returns an array of the results</t>
  </si>
  <si>
    <t>CHOOSECOLS</t>
  </si>
  <si>
    <t>Lookup and reference</t>
  </si>
  <si>
    <t>Returns the specified columns from an array</t>
  </si>
  <si>
    <t>CHOOSEROWS</t>
  </si>
  <si>
    <t>Returns the specified rows from an array</t>
  </si>
  <si>
    <t>DROP</t>
  </si>
  <si>
    <t>Excludes a specified number of rows or columns from the start or end of an array</t>
  </si>
  <si>
    <t>EXPAND</t>
  </si>
  <si>
    <t>Expands or pads an array to specified row and column dimensions</t>
  </si>
  <si>
    <t>FILTER</t>
  </si>
  <si>
    <t>Filters a range of data based on criteria you define</t>
  </si>
  <si>
    <t>HSTACK</t>
  </si>
  <si>
    <t>Appends arrays horizontally and in sequence to return a larger array</t>
  </si>
  <si>
    <t>ISOMITTED</t>
  </si>
  <si>
    <t>Information</t>
  </si>
  <si>
    <t>Checks whether the value in a LAMBDA is missing and returns TRUE or FALSE</t>
  </si>
  <si>
    <t>LAMBDA</t>
  </si>
  <si>
    <t>Create custom, reusable functions and call them by a friendly name</t>
  </si>
  <si>
    <t>LET</t>
  </si>
  <si>
    <t>Assigns names to calculation results</t>
  </si>
  <si>
    <t>MAKEARRAY</t>
  </si>
  <si>
    <t>Returns a calculated array of a specified row and column size, by applying a LAMBDA</t>
  </si>
  <si>
    <t>MAP</t>
  </si>
  <si>
    <t>Returns an array formed by mapping each value in the array(s) to a new value by applying a LAMBDA to create a new value</t>
  </si>
  <si>
    <t>RANDARRAY</t>
  </si>
  <si>
    <t>Math and trigonometry</t>
  </si>
  <si>
    <t>Returns an array of random numbers between 0 and 1. However, you can specify the number of rows and columns to fill, minimum and maximum values, and whether to return whole numbers or decimal values.</t>
  </si>
  <si>
    <t>REDUCE</t>
  </si>
  <si>
    <t>Reduces an array to an accumulated value by applying a LAMBDA to each value and returning the total value in the accumulator</t>
  </si>
  <si>
    <t>SCAN</t>
  </si>
  <si>
    <t>Scans an array by applying a LAMBDA to each value and returns an array that has each intermediate value</t>
  </si>
  <si>
    <t>SEQUENCE</t>
  </si>
  <si>
    <t>Generates a list of sequential numbers in an array, such as 1, 2, 3, 4</t>
  </si>
  <si>
    <t>SORT</t>
  </si>
  <si>
    <t>Sorts the contents of a range or array</t>
  </si>
  <si>
    <t>SORTBY</t>
  </si>
  <si>
    <t>Sorts the contents of a range or array based on the values in a corresponding range or array</t>
  </si>
  <si>
    <t>STOCKHISTORY</t>
  </si>
  <si>
    <t>Financial</t>
  </si>
  <si>
    <t>Retrieves historical data about a financial instrument</t>
  </si>
  <si>
    <t/>
  </si>
  <si>
    <t>TAKE</t>
  </si>
  <si>
    <t>Returns a specified number of contiguous rows or columns from the start or end of an array</t>
  </si>
  <si>
    <t>TEXTAFTER</t>
  </si>
  <si>
    <t>Returns text that occurs after given character or string</t>
  </si>
  <si>
    <t>TEXTBEFORE</t>
  </si>
  <si>
    <t>Returns text that occurs before a given character or string</t>
  </si>
  <si>
    <t>TEXTSPLIT</t>
  </si>
  <si>
    <t>Splits text strings by using column and row delimiters</t>
  </si>
  <si>
    <t>TOCOL</t>
  </si>
  <si>
    <t>Returns the array in a single column</t>
  </si>
  <si>
    <t>TOROW</t>
  </si>
  <si>
    <t>Returns the array in a single row</t>
  </si>
  <si>
    <t>UNIQUE</t>
  </si>
  <si>
    <t>Returns a list of unique values in a list or range</t>
  </si>
  <si>
    <t>VALUETOTEXT</t>
  </si>
  <si>
    <t>Returns text from any specified value</t>
  </si>
  <si>
    <t>VSTACK</t>
  </si>
  <si>
    <t>Look and reference</t>
  </si>
  <si>
    <t>Appends arrays vertically and in sequence to return a larger array</t>
  </si>
  <si>
    <t>WRAPCOLS</t>
  </si>
  <si>
    <t>Wraps the provided row or column of values by columns after a specified number of elements</t>
  </si>
  <si>
    <t>WRAPROWS</t>
  </si>
  <si>
    <t>Wraps the provided row or column of values by rows after a specified number of elements</t>
  </si>
  <si>
    <t>XLOOKUP</t>
  </si>
  <si>
    <t>Searches a range or an array, and returns an item corresponding to the first match it finds. If a match doesn't exist, then XLOOKUP can return the closest (approximate) match.</t>
  </si>
  <si>
    <t>XMATCH</t>
  </si>
  <si>
    <t>Returns the relative position of an item in an array or range of cells.</t>
  </si>
  <si>
    <t>Justin A Robinson</t>
  </si>
  <si>
    <t>Tamara  Zhu</t>
  </si>
  <si>
    <t>Nicole  White</t>
  </si>
  <si>
    <t>Nancy L Sanchez</t>
  </si>
  <si>
    <t>Reginald  Navarro</t>
  </si>
  <si>
    <t>Autumn  Zhu</t>
  </si>
  <si>
    <t>Denise  Mehta</t>
  </si>
  <si>
    <t>Enter Data:</t>
  </si>
  <si>
    <t>Data Validation Requirements:</t>
  </si>
  <si>
    <t>Continent</t>
  </si>
  <si>
    <t>Europe</t>
  </si>
  <si>
    <t>Pacific</t>
  </si>
  <si>
    <t xml:space="preserve">CustID: </t>
  </si>
  <si>
    <t>---&gt; Special format</t>
  </si>
  <si>
    <t>abc</t>
  </si>
  <si>
    <t xml:space="preserve">Name: </t>
  </si>
  <si>
    <t>---&gt; Limit # of characters</t>
  </si>
  <si>
    <t>Jones, Smith, Brown, Williams, Johnson, &amp; Miller, PC</t>
  </si>
  <si>
    <t xml:space="preserve">Continent: </t>
  </si>
  <si>
    <t>---&gt; Drop-Down list of valid entries</t>
  </si>
  <si>
    <t>"After the Fact" Data Validation</t>
  </si>
  <si>
    <t>Bryan Smith</t>
  </si>
  <si>
    <t>John Doe</t>
  </si>
  <si>
    <t>Conditional Formatting Examples</t>
  </si>
  <si>
    <t>&gt;5000</t>
  </si>
  <si>
    <t>Top 10</t>
  </si>
  <si>
    <t>Data Bars</t>
  </si>
  <si>
    <t>Color Scales</t>
  </si>
  <si>
    <t>Icon Sets</t>
  </si>
  <si>
    <t>Multiple</t>
  </si>
  <si>
    <t>Formula</t>
  </si>
  <si>
    <t># of Cust</t>
  </si>
  <si>
    <t>Profit</t>
  </si>
  <si>
    <t>Profit %</t>
  </si>
  <si>
    <t>#ofCust</t>
  </si>
  <si>
    <t>Salesperson:</t>
  </si>
  <si>
    <t>Region:</t>
  </si>
  <si>
    <t>Product:</t>
  </si>
  <si>
    <t xml:space="preserve">Profit/Loss = </t>
  </si>
  <si>
    <t xml:space="preserve">NetSales = </t>
  </si>
  <si>
    <t>Row Labels</t>
  </si>
  <si>
    <t>Column Labels</t>
  </si>
  <si>
    <t>Sum of Net Sales</t>
  </si>
  <si>
    <t>Total Sum of Net Sales</t>
  </si>
  <si>
    <t>Total Sum of Profit / Loss</t>
  </si>
  <si>
    <t>Sum of Profit / Loss</t>
  </si>
  <si>
    <t>Incl Hidden</t>
  </si>
  <si>
    <t>Ignore Hidden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</si>
</sst>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4" formatCode="_(&quot;$&quot;* #,##0.00_);_(&quot;$&quot;* \(#,##0.00\);_(&quot;$&quot;* &quot;-&quot;??_);_(@_)"/>
    <numFmt numFmtId="43" formatCode="_(* #,##0.00_);_(* \(#,##0.00\);_(* &quot;-&quot;??_);_(@_)"/>
    <numFmt numFmtId="164" formatCode="&quot;$&quot;#,##0"/>
    <numFmt numFmtId="165" formatCode="mmm\ yyyy"/>
    <numFmt numFmtId="166" formatCode="&quot;$&quot;#,##0.00"/>
    <numFmt numFmtId="167" formatCode="_(* #,##0_);_(* \(#,##0\);_(* &quot;-&quot;??_);_(@_)"/>
    <numFmt numFmtId="168" formatCode="_(&quot;$&quot;* #,##0_);_(&quot;$&quot;* \(#,##0\);_(&quot;$&quot;* &quot;-&quot;??_);_(@_)"/>
    <numFmt numFmtId="169" formatCode="[$-409]mmmm\ d\,\ yyyy;@"/>
    <numFmt numFmtId="170" formatCode="0.0%"/>
  </numFmts>
  <fonts count="16" x14ac:knownFonts="1">
    <font>
      <sz val="11"/>
      <color theme="1"/>
      <name val="Aptos Narrow"/>
      <family val="2"/>
      <scheme val="minor"/>
    </font>
    <font>
      <sz val="11"/>
      <color theme="1"/>
      <name val="Aptos Narrow"/>
      <family val="2"/>
      <scheme val="minor"/>
    </font>
    <font>
      <b/>
      <sz val="11"/>
      <color rgb="FF3F3F3F"/>
      <name val="Aptos Narrow"/>
      <family val="2"/>
      <scheme val="minor"/>
    </font>
    <font>
      <b/>
      <sz val="11"/>
      <color theme="0"/>
      <name val="Aptos Narrow"/>
      <family val="2"/>
      <scheme val="minor"/>
    </font>
    <font>
      <b/>
      <sz val="11"/>
      <color theme="1"/>
      <name val="Aptos Narrow"/>
      <family val="2"/>
      <scheme val="minor"/>
    </font>
    <font>
      <b/>
      <sz val="11"/>
      <color rgb="FFFFFFFF"/>
      <name val="Arial"/>
      <family val="2"/>
    </font>
    <font>
      <sz val="11"/>
      <color rgb="FF000000"/>
      <name val="Arial"/>
      <family val="2"/>
    </font>
    <font>
      <sz val="10"/>
      <name val="Aptos Narrow"/>
      <family val="1"/>
      <scheme val="minor"/>
    </font>
    <font>
      <sz val="9"/>
      <color indexed="81"/>
      <name val="Tahoma"/>
      <family val="2"/>
    </font>
    <font>
      <b/>
      <sz val="14"/>
      <color theme="1"/>
      <name val="Aptos Narrow"/>
      <family val="2"/>
      <scheme val="minor"/>
    </font>
    <font>
      <sz val="10"/>
      <color theme="1"/>
      <name val="Aptos Narrow"/>
      <family val="2"/>
      <scheme val="minor"/>
    </font>
    <font>
      <b/>
      <sz val="13"/>
      <color theme="3"/>
      <name val="Aptos Narrow"/>
      <family val="2"/>
      <scheme val="minor"/>
    </font>
    <font>
      <sz val="11"/>
      <name val="Aptos Narrow"/>
      <family val="2"/>
      <scheme val="minor"/>
    </font>
    <font>
      <b/>
      <sz val="11"/>
      <name val="Aptos Narrow"/>
      <family val="2"/>
      <scheme val="minor"/>
    </font>
    <font>
      <b/>
      <sz val="12"/>
      <color theme="1"/>
      <name val="Aptos Narrow"/>
      <family val="2"/>
      <scheme val="minor"/>
    </font>
    <font>
      <sz val="11"/>
      <color rgb="FF3F3F76"/>
      <name val="Aptos Narrow"/>
      <family val="2"/>
      <scheme val="minor"/>
    </font>
  </fonts>
  <fills count="14">
    <fill>
      <patternFill patternType="none"/>
    </fill>
    <fill>
      <patternFill patternType="gray125"/>
    </fill>
    <fill>
      <patternFill patternType="solid">
        <fgColor rgb="FFF2F2F2"/>
      </patternFill>
    </fill>
    <fill>
      <patternFill patternType="solid">
        <fgColor theme="0" tint="-0.249977111117893"/>
        <bgColor indexed="64"/>
      </patternFill>
    </fill>
    <fill>
      <patternFill patternType="solid">
        <fgColor theme="3" tint="0.749992370372631"/>
        <bgColor indexed="64"/>
      </patternFill>
    </fill>
    <fill>
      <patternFill patternType="solid">
        <fgColor theme="0" tint="-0.14999847407452621"/>
        <bgColor indexed="64"/>
      </patternFill>
    </fill>
    <fill>
      <patternFill patternType="solid">
        <fgColor rgb="FFE9EEE7"/>
        <bgColor indexed="64"/>
      </patternFill>
    </fill>
    <fill>
      <patternFill patternType="solid">
        <fgColor rgb="FF4E9200"/>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3" tint="0.499984740745262"/>
        <bgColor indexed="64"/>
      </patternFill>
    </fill>
    <fill>
      <patternFill patternType="solid">
        <fgColor theme="5"/>
        <bgColor theme="5"/>
      </patternFill>
    </fill>
    <fill>
      <patternFill patternType="solid">
        <fgColor rgb="FFFFCC99"/>
      </patternFill>
    </fill>
    <fill>
      <patternFill patternType="solid">
        <fgColor theme="4" tint="0.59999389629810485"/>
        <bgColor indexed="64"/>
      </patternFill>
    </fill>
  </fills>
  <borders count="27">
    <border>
      <left/>
      <right/>
      <top/>
      <bottom/>
      <diagonal/>
    </border>
    <border>
      <left style="thin">
        <color rgb="FF3F3F3F"/>
      </left>
      <right style="thin">
        <color rgb="FF3F3F3F"/>
      </right>
      <top style="thin">
        <color rgb="FF3F3F3F"/>
      </top>
      <bottom style="thin">
        <color rgb="FF3F3F3F"/>
      </bottom>
      <diagonal/>
    </border>
    <border>
      <left/>
      <right/>
      <top/>
      <bottom style="medium">
        <color indexed="64"/>
      </bottom>
      <diagonal/>
    </border>
    <border>
      <left/>
      <right/>
      <top style="medium">
        <color indexed="64"/>
      </top>
      <bottom style="medium">
        <color indexed="64"/>
      </bottom>
      <diagonal/>
    </border>
    <border>
      <left/>
      <right/>
      <top style="medium">
        <color rgb="FF4E9200"/>
      </top>
      <bottom style="medium">
        <color rgb="FF4E9200"/>
      </bottom>
      <diagonal/>
    </border>
    <border>
      <left style="medium">
        <color rgb="FF4E9200"/>
      </left>
      <right/>
      <top style="medium">
        <color rgb="FF4E9200"/>
      </top>
      <bottom style="medium">
        <color rgb="FF4E9200"/>
      </bottom>
      <diagonal/>
    </border>
    <border>
      <left style="medium">
        <color rgb="FF4E9200"/>
      </left>
      <right/>
      <top/>
      <bottom/>
      <diagonal/>
    </border>
    <border>
      <left/>
      <right/>
      <top style="thin">
        <color indexed="64"/>
      </top>
      <bottom style="thin">
        <color indexed="64"/>
      </bottom>
      <diagonal/>
    </border>
    <border>
      <left/>
      <right style="medium">
        <color rgb="FF4E9200"/>
      </right>
      <top style="medium">
        <color rgb="FF4E9200"/>
      </top>
      <bottom style="medium">
        <color rgb="FF4E9200"/>
      </bottom>
      <diagonal/>
    </border>
    <border>
      <left/>
      <right style="medium">
        <color rgb="FF4E9200"/>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theme="4" tint="0.39997558519241921"/>
      </top>
      <bottom style="medium">
        <color indexed="64"/>
      </bottom>
      <diagonal/>
    </border>
    <border>
      <left/>
      <right/>
      <top/>
      <bottom style="double">
        <color indexed="64"/>
      </bottom>
      <diagonal/>
    </border>
    <border>
      <left/>
      <right/>
      <top/>
      <bottom style="thin">
        <color indexed="64"/>
      </bottom>
      <diagonal/>
    </border>
    <border>
      <left/>
      <right/>
      <top/>
      <bottom style="thick">
        <color theme="4" tint="0.499984740745262"/>
      </bottom>
      <diagonal/>
    </border>
    <border>
      <left style="thin">
        <color theme="5"/>
      </left>
      <right/>
      <top style="thin">
        <color theme="5"/>
      </top>
      <bottom/>
      <diagonal/>
    </border>
    <border>
      <left/>
      <right/>
      <top style="thin">
        <color theme="5"/>
      </top>
      <bottom/>
      <diagonal/>
    </border>
    <border>
      <left/>
      <right style="thin">
        <color theme="5"/>
      </right>
      <top style="thin">
        <color theme="5"/>
      </top>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2" borderId="1" applyNumberFormat="0" applyAlignment="0" applyProtection="0"/>
    <xf numFmtId="0" fontId="7" fillId="0" borderId="0"/>
    <xf numFmtId="9" fontId="1" fillId="0" borderId="0" applyFont="0" applyFill="0" applyBorder="0" applyAlignment="0" applyProtection="0"/>
    <xf numFmtId="0" fontId="11" fillId="0" borderId="17" applyNumberFormat="0" applyFill="0" applyAlignment="0" applyProtection="0"/>
    <xf numFmtId="0" fontId="15" fillId="12" borderId="26" applyNumberFormat="0" applyAlignment="0" applyProtection="0"/>
  </cellStyleXfs>
  <cellXfs count="110">
    <xf numFmtId="0" fontId="0" fillId="0" borderId="0" xfId="0"/>
    <xf numFmtId="37" fontId="0" fillId="0" borderId="0" xfId="0" applyNumberFormat="1" applyAlignment="1">
      <alignment horizontal="right"/>
    </xf>
    <xf numFmtId="37" fontId="0" fillId="0" borderId="0" xfId="0" applyNumberFormat="1"/>
    <xf numFmtId="0" fontId="0" fillId="0" borderId="0" xfId="0" applyAlignment="1">
      <alignment wrapText="1"/>
    </xf>
    <xf numFmtId="164" fontId="0" fillId="0" borderId="0" xfId="0" applyNumberFormat="1"/>
    <xf numFmtId="165" fontId="0" fillId="0" borderId="0" xfId="0" applyNumberFormat="1"/>
    <xf numFmtId="166" fontId="0" fillId="0" borderId="0" xfId="0" applyNumberFormat="1"/>
    <xf numFmtId="0" fontId="4" fillId="3" borderId="0" xfId="0" applyFont="1" applyFill="1"/>
    <xf numFmtId="0" fontId="4" fillId="3" borderId="2" xfId="0" applyFont="1" applyFill="1" applyBorder="1"/>
    <xf numFmtId="0" fontId="4" fillId="4" borderId="2" xfId="0" applyFont="1" applyFill="1" applyBorder="1" applyAlignment="1">
      <alignment horizontal="centerContinuous" vertical="center"/>
    </xf>
    <xf numFmtId="0" fontId="0" fillId="4" borderId="2" xfId="0" applyFill="1" applyBorder="1" applyAlignment="1">
      <alignment horizontal="centerContinuous" vertical="center"/>
    </xf>
    <xf numFmtId="0" fontId="4" fillId="4" borderId="2" xfId="0" applyFont="1" applyFill="1" applyBorder="1" applyAlignment="1">
      <alignment horizontal="centerContinuous"/>
    </xf>
    <xf numFmtId="0" fontId="4" fillId="0" borderId="0" xfId="0" applyFont="1"/>
    <xf numFmtId="14" fontId="0" fillId="0" borderId="0" xfId="0" applyNumberFormat="1"/>
    <xf numFmtId="0" fontId="4" fillId="0" borderId="0" xfId="0" applyFont="1" applyAlignment="1">
      <alignment horizontal="right"/>
    </xf>
    <xf numFmtId="0" fontId="4" fillId="5" borderId="0" xfId="0" applyFont="1" applyFill="1"/>
    <xf numFmtId="0" fontId="4" fillId="0" borderId="2" xfId="0" applyFont="1" applyBorder="1"/>
    <xf numFmtId="0" fontId="0" fillId="0" borderId="2" xfId="0" applyBorder="1"/>
    <xf numFmtId="0" fontId="4" fillId="0" borderId="3" xfId="0" applyFont="1" applyBorder="1"/>
    <xf numFmtId="0" fontId="0" fillId="0" borderId="3" xfId="0" applyBorder="1"/>
    <xf numFmtId="0" fontId="0" fillId="0" borderId="0" xfId="0" applyAlignment="1">
      <alignment horizontal="center" readingOrder="1"/>
    </xf>
    <xf numFmtId="0" fontId="5" fillId="7" borderId="6" xfId="0" applyFont="1" applyFill="1" applyBorder="1" applyAlignment="1">
      <alignment horizontal="center" vertical="center" wrapText="1" readingOrder="1"/>
    </xf>
    <xf numFmtId="0" fontId="5" fillId="7" borderId="0" xfId="0" applyFont="1" applyFill="1" applyAlignment="1">
      <alignment horizontal="center" vertical="center" wrapText="1" readingOrder="1"/>
    </xf>
    <xf numFmtId="0" fontId="5" fillId="7" borderId="9" xfId="0" applyFont="1" applyFill="1" applyBorder="1" applyAlignment="1">
      <alignment horizontal="left" vertical="center" wrapText="1" readingOrder="1"/>
    </xf>
    <xf numFmtId="0" fontId="6" fillId="6" borderId="5" xfId="0" applyFont="1" applyFill="1" applyBorder="1" applyAlignment="1">
      <alignment horizontal="center" vertical="center" wrapText="1" readingOrder="1"/>
    </xf>
    <xf numFmtId="0" fontId="6" fillId="6" borderId="4" xfId="0" applyFont="1" applyFill="1" applyBorder="1" applyAlignment="1">
      <alignment horizontal="center" vertical="center" wrapText="1" readingOrder="1"/>
    </xf>
    <xf numFmtId="0" fontId="6" fillId="6" borderId="8" xfId="0" applyFont="1" applyFill="1" applyBorder="1" applyAlignment="1">
      <alignment horizontal="left" vertical="center" wrapText="1" readingOrder="1"/>
    </xf>
    <xf numFmtId="0" fontId="6" fillId="0" borderId="5" xfId="0" applyFont="1" applyBorder="1" applyAlignment="1">
      <alignment horizontal="center" vertical="center" wrapText="1" readingOrder="1"/>
    </xf>
    <xf numFmtId="0" fontId="6" fillId="0" borderId="4" xfId="0" applyFont="1" applyBorder="1" applyAlignment="1">
      <alignment horizontal="center" vertical="center" wrapText="1" readingOrder="1"/>
    </xf>
    <xf numFmtId="0" fontId="6" fillId="0" borderId="8" xfId="0" applyFont="1" applyBorder="1" applyAlignment="1">
      <alignment horizontal="left" vertical="center" wrapText="1" readingOrder="1"/>
    </xf>
    <xf numFmtId="0" fontId="5" fillId="7" borderId="0" xfId="0" applyFont="1" applyFill="1" applyAlignment="1">
      <alignment horizontal="left" vertical="center" wrapText="1" readingOrder="1"/>
    </xf>
    <xf numFmtId="0" fontId="6" fillId="6" borderId="4" xfId="0" applyFont="1" applyFill="1" applyBorder="1" applyAlignment="1">
      <alignment horizontal="left" vertical="center" wrapText="1" readingOrder="1"/>
    </xf>
    <xf numFmtId="0" fontId="6" fillId="0" borderId="4" xfId="0" applyFont="1" applyBorder="1" applyAlignment="1">
      <alignment horizontal="left" vertical="center" wrapText="1" readingOrder="1"/>
    </xf>
    <xf numFmtId="0" fontId="4" fillId="8" borderId="7" xfId="0" applyFont="1" applyFill="1" applyBorder="1" applyAlignment="1">
      <alignment horizontal="centerContinuous" readingOrder="1"/>
    </xf>
    <xf numFmtId="0" fontId="4" fillId="3" borderId="10" xfId="0" applyFont="1" applyFill="1" applyBorder="1" applyAlignment="1">
      <alignment horizontal="right"/>
    </xf>
    <xf numFmtId="0" fontId="4" fillId="3" borderId="11" xfId="1" applyNumberFormat="1" applyFont="1" applyFill="1" applyBorder="1" applyAlignment="1">
      <alignment horizontal="right"/>
    </xf>
    <xf numFmtId="167" fontId="4" fillId="3" borderId="12" xfId="1" applyNumberFormat="1" applyFont="1" applyFill="1" applyBorder="1" applyAlignment="1">
      <alignment horizontal="right"/>
    </xf>
    <xf numFmtId="167" fontId="4" fillId="3" borderId="13" xfId="1" applyNumberFormat="1" applyFont="1" applyFill="1" applyBorder="1" applyAlignment="1">
      <alignment horizontal="right"/>
    </xf>
    <xf numFmtId="167" fontId="0" fillId="0" borderId="11" xfId="1" applyNumberFormat="1" applyFont="1" applyBorder="1"/>
    <xf numFmtId="167" fontId="0" fillId="0" borderId="0" xfId="1" applyNumberFormat="1" applyFont="1" applyBorder="1"/>
    <xf numFmtId="167" fontId="0" fillId="0" borderId="0" xfId="1" applyNumberFormat="1" applyFont="1"/>
    <xf numFmtId="0" fontId="7" fillId="9" borderId="0" xfId="4" applyFill="1"/>
    <xf numFmtId="0" fontId="0" fillId="9" borderId="0" xfId="0" applyFill="1"/>
    <xf numFmtId="167" fontId="0" fillId="9" borderId="0" xfId="1" applyNumberFormat="1" applyFont="1" applyFill="1"/>
    <xf numFmtId="167" fontId="4" fillId="3" borderId="11" xfId="1" applyNumberFormat="1" applyFont="1" applyFill="1" applyBorder="1" applyAlignment="1">
      <alignment horizontal="right"/>
    </xf>
    <xf numFmtId="0" fontId="7" fillId="0" borderId="0" xfId="4"/>
    <xf numFmtId="167" fontId="0" fillId="0" borderId="12" xfId="1" applyNumberFormat="1" applyFont="1" applyBorder="1"/>
    <xf numFmtId="167" fontId="0" fillId="0" borderId="13" xfId="1" applyNumberFormat="1" applyFont="1" applyBorder="1"/>
    <xf numFmtId="168" fontId="0" fillId="0" borderId="15" xfId="0" applyNumberFormat="1" applyBorder="1"/>
    <xf numFmtId="167" fontId="0" fillId="0" borderId="0" xfId="0" applyNumberFormat="1"/>
    <xf numFmtId="167" fontId="0" fillId="0" borderId="7" xfId="0" applyNumberFormat="1" applyBorder="1"/>
    <xf numFmtId="167" fontId="0" fillId="0" borderId="16" xfId="0" applyNumberFormat="1" applyBorder="1"/>
    <xf numFmtId="168" fontId="0" fillId="0" borderId="0" xfId="0" applyNumberFormat="1"/>
    <xf numFmtId="0" fontId="3" fillId="10" borderId="14" xfId="0" applyFont="1" applyFill="1" applyBorder="1"/>
    <xf numFmtId="167" fontId="3" fillId="10" borderId="14" xfId="1" applyNumberFormat="1" applyFont="1" applyFill="1" applyBorder="1" applyAlignment="1">
      <alignment horizontal="left"/>
    </xf>
    <xf numFmtId="42" fontId="0" fillId="0" borderId="0" xfId="0" applyNumberFormat="1"/>
    <xf numFmtId="0" fontId="0" fillId="0" borderId="0" xfId="0" quotePrefix="1"/>
    <xf numFmtId="42" fontId="0" fillId="0" borderId="0" xfId="2" applyNumberFormat="1" applyFont="1"/>
    <xf numFmtId="42" fontId="0" fillId="0" borderId="0" xfId="2" applyNumberFormat="1" applyFont="1" applyAlignment="1">
      <alignment horizontal="right"/>
    </xf>
    <xf numFmtId="42" fontId="0" fillId="0" borderId="0" xfId="0" applyNumberFormat="1" applyAlignment="1">
      <alignment horizontal="right"/>
    </xf>
    <xf numFmtId="44" fontId="0" fillId="0" borderId="0" xfId="0" applyNumberFormat="1"/>
    <xf numFmtId="0" fontId="0" fillId="0" borderId="0" xfId="0" applyAlignment="1">
      <alignment vertical="top"/>
    </xf>
    <xf numFmtId="0" fontId="0" fillId="0" borderId="0" xfId="0" applyAlignment="1">
      <alignment vertical="top" wrapText="1"/>
    </xf>
    <xf numFmtId="0" fontId="4" fillId="3" borderId="2" xfId="0" applyFont="1" applyFill="1" applyBorder="1" applyAlignment="1">
      <alignment wrapText="1"/>
    </xf>
    <xf numFmtId="0" fontId="4" fillId="3" borderId="0" xfId="0" applyFont="1" applyFill="1" applyAlignment="1">
      <alignment wrapText="1"/>
    </xf>
    <xf numFmtId="0" fontId="2" fillId="2" borderId="1" xfId="3"/>
    <xf numFmtId="0" fontId="3" fillId="10" borderId="2" xfId="0" applyFont="1" applyFill="1" applyBorder="1"/>
    <xf numFmtId="0" fontId="3" fillId="10" borderId="2" xfId="0" applyFont="1" applyFill="1" applyBorder="1" applyAlignment="1">
      <alignment horizontal="center"/>
    </xf>
    <xf numFmtId="42" fontId="3" fillId="10" borderId="2" xfId="0" applyNumberFormat="1" applyFont="1" applyFill="1" applyBorder="1"/>
    <xf numFmtId="0" fontId="10" fillId="0" borderId="0" xfId="0" quotePrefix="1" applyFont="1"/>
    <xf numFmtId="0" fontId="10" fillId="0" borderId="0" xfId="0" quotePrefix="1" applyFont="1" applyAlignment="1">
      <alignment wrapText="1"/>
    </xf>
    <xf numFmtId="0" fontId="0" fillId="0" borderId="0" xfId="0" quotePrefix="1" applyAlignment="1">
      <alignment wrapText="1"/>
    </xf>
    <xf numFmtId="0" fontId="3" fillId="11" borderId="18" xfId="0" applyFont="1" applyFill="1" applyBorder="1"/>
    <xf numFmtId="0" fontId="3" fillId="11" borderId="19" xfId="0" applyFont="1" applyFill="1" applyBorder="1"/>
    <xf numFmtId="0" fontId="3" fillId="11" borderId="19" xfId="0" applyFont="1" applyFill="1" applyBorder="1" applyAlignment="1">
      <alignment horizontal="center"/>
    </xf>
    <xf numFmtId="0" fontId="3" fillId="11" borderId="20" xfId="0" applyFont="1" applyFill="1" applyBorder="1" applyAlignment="1">
      <alignment horizontal="center"/>
    </xf>
    <xf numFmtId="0" fontId="3" fillId="11" borderId="0" xfId="0" applyFont="1" applyFill="1" applyAlignment="1">
      <alignment horizontal="center"/>
    </xf>
    <xf numFmtId="0" fontId="12" fillId="0" borderId="0" xfId="0" applyFont="1"/>
    <xf numFmtId="166" fontId="12" fillId="0" borderId="0" xfId="1" applyNumberFormat="1" applyFont="1" applyBorder="1"/>
    <xf numFmtId="166" fontId="12" fillId="0" borderId="0" xfId="1" applyNumberFormat="1" applyFont="1"/>
    <xf numFmtId="0" fontId="12" fillId="0" borderId="0" xfId="1" applyNumberFormat="1" applyFont="1"/>
    <xf numFmtId="166" fontId="12" fillId="0" borderId="0" xfId="0" applyNumberFormat="1" applyFont="1"/>
    <xf numFmtId="0" fontId="12" fillId="0" borderId="16" xfId="0" applyFont="1" applyBorder="1"/>
    <xf numFmtId="166" fontId="12" fillId="0" borderId="16" xfId="1" applyNumberFormat="1" applyFont="1" applyBorder="1"/>
    <xf numFmtId="0" fontId="13" fillId="0" borderId="0" xfId="0" applyFont="1"/>
    <xf numFmtId="0" fontId="13" fillId="0" borderId="0" xfId="1" applyNumberFormat="1" applyFont="1"/>
    <xf numFmtId="166" fontId="13" fillId="0" borderId="21" xfId="1" applyNumberFormat="1" applyFont="1" applyBorder="1"/>
    <xf numFmtId="0" fontId="0" fillId="0" borderId="0" xfId="0" applyAlignment="1">
      <alignment horizontal="left" vertical="top" wrapText="1"/>
    </xf>
    <xf numFmtId="0" fontId="14" fillId="5" borderId="2" xfId="0" applyFont="1" applyFill="1" applyBorder="1"/>
    <xf numFmtId="0" fontId="13" fillId="4" borderId="2" xfId="0" applyFont="1" applyFill="1" applyBorder="1"/>
    <xf numFmtId="0" fontId="11" fillId="0" borderId="17" xfId="6"/>
    <xf numFmtId="0" fontId="3" fillId="11" borderId="18" xfId="0" applyFont="1" applyFill="1" applyBorder="1" applyAlignment="1">
      <alignment horizontal="center"/>
    </xf>
    <xf numFmtId="0" fontId="4" fillId="3" borderId="22" xfId="0" applyFont="1" applyFill="1" applyBorder="1" applyAlignment="1">
      <alignment horizontal="center"/>
    </xf>
    <xf numFmtId="0" fontId="0" fillId="0" borderId="23" xfId="0" applyBorder="1"/>
    <xf numFmtId="0" fontId="0" fillId="0" borderId="24" xfId="0" applyBorder="1"/>
    <xf numFmtId="0" fontId="0" fillId="0" borderId="25" xfId="0" applyBorder="1"/>
    <xf numFmtId="0" fontId="0" fillId="0" borderId="0" xfId="0" applyAlignment="1">
      <alignment horizontal="center"/>
    </xf>
    <xf numFmtId="9" fontId="0" fillId="0" borderId="0" xfId="5" applyFont="1"/>
    <xf numFmtId="170" fontId="0" fillId="0" borderId="0" xfId="5" applyNumberFormat="1" applyFont="1"/>
    <xf numFmtId="0" fontId="4" fillId="0" borderId="2" xfId="0" applyFont="1" applyBorder="1" applyAlignment="1">
      <alignment horizontal="centerContinuous"/>
    </xf>
    <xf numFmtId="0" fontId="15" fillId="12" borderId="26" xfId="7"/>
    <xf numFmtId="0" fontId="4" fillId="13" borderId="0" xfId="0" applyFont="1" applyFill="1" applyAlignment="1">
      <alignment horizontal="right"/>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right"/>
    </xf>
    <xf numFmtId="0" fontId="4" fillId="8" borderId="7" xfId="0" applyFont="1" applyFill="1" applyBorder="1" applyAlignment="1">
      <alignment horizontal="center" readingOrder="1"/>
    </xf>
    <xf numFmtId="0" fontId="9" fillId="0" borderId="0" xfId="0" applyFont="1" applyAlignment="1">
      <alignment horizontal="center"/>
    </xf>
    <xf numFmtId="169" fontId="9" fillId="0" borderId="0" xfId="0" applyNumberFormat="1" applyFont="1" applyAlignment="1">
      <alignment horizontal="center"/>
    </xf>
    <xf numFmtId="0" fontId="9" fillId="0" borderId="2" xfId="0" applyFont="1" applyBorder="1" applyAlignment="1">
      <alignment horizontal="center"/>
    </xf>
  </cellXfs>
  <cellStyles count="8">
    <cellStyle name="Comma" xfId="1" builtinId="3"/>
    <cellStyle name="Currency" xfId="2" builtinId="4"/>
    <cellStyle name="Heading 2" xfId="6" builtinId="17"/>
    <cellStyle name="Input" xfId="7" builtinId="20"/>
    <cellStyle name="Normal" xfId="0" builtinId="0"/>
    <cellStyle name="Normal 2" xfId="4" xr:uid="{39DC76D2-BAC9-463C-A060-143680534459}"/>
    <cellStyle name="Output" xfId="3" builtinId="21"/>
    <cellStyle name="Percent" xfId="5" builtinId="5"/>
  </cellStyles>
  <dxfs count="34">
    <dxf>
      <font>
        <b/>
        <i val="0"/>
        <color theme="0"/>
      </font>
      <fill>
        <patternFill>
          <bgColor rgb="FFFF0000"/>
        </patternFill>
      </fill>
    </dxf>
    <dxf>
      <font>
        <condense val="0"/>
        <extend val="0"/>
        <color rgb="FF9C6500"/>
      </font>
      <fill>
        <patternFill>
          <bgColor rgb="FFFFEB9C"/>
        </patternFill>
      </fill>
    </dxf>
    <dxf>
      <font>
        <condense val="0"/>
        <extend val="0"/>
        <color rgb="FF9C0006"/>
      </font>
      <fill>
        <patternFill>
          <bgColor rgb="FFFFC7CE"/>
        </patternFill>
      </fill>
    </dxf>
    <dxf>
      <font>
        <b/>
        <i val="0"/>
        <color theme="0"/>
      </font>
      <fill>
        <patternFill>
          <bgColor rgb="FFFF0000"/>
        </patternFill>
      </fill>
    </dxf>
    <dxf>
      <font>
        <b/>
        <i val="0"/>
      </font>
      <fill>
        <patternFill>
          <bgColor rgb="FF00B050"/>
        </patternFill>
      </fill>
    </dxf>
    <dxf>
      <numFmt numFmtId="166" formatCode="&quot;$&quot;#,##0.00"/>
    </dxf>
    <dxf>
      <numFmt numFmtId="166" formatCode="&quot;$&quot;#,##0.00"/>
    </dxf>
    <dxf>
      <numFmt numFmtId="165" formatCode="mmm\ yyyy"/>
    </dxf>
    <dxf>
      <numFmt numFmtId="170" formatCode="0.0%"/>
    </dxf>
    <dxf>
      <numFmt numFmtId="166" formatCode="&quot;$&quot;#,##0.00"/>
    </dxf>
    <dxf>
      <numFmt numFmtId="166" formatCode="&quot;$&quot;#,##0.00"/>
    </dxf>
    <dxf>
      <numFmt numFmtId="166" formatCode="&quot;$&quot;#,##0.00"/>
    </dxf>
    <dxf>
      <numFmt numFmtId="166" formatCode="&quot;$&quot;#,##0.00"/>
    </dxf>
    <dxf>
      <numFmt numFmtId="165" formatCode="mmm\ yyyy"/>
    </dxf>
    <dxf>
      <border outline="0">
        <top style="medium">
          <color indexed="64"/>
        </top>
      </border>
    </dxf>
    <dxf>
      <border outline="0">
        <bottom style="medium">
          <color indexed="64"/>
        </bottom>
      </border>
    </dxf>
    <dxf>
      <font>
        <b/>
        <i val="0"/>
        <strike val="0"/>
        <condense val="0"/>
        <extend val="0"/>
        <outline val="0"/>
        <shadow val="0"/>
        <u val="none"/>
        <vertAlign val="baseline"/>
        <sz val="11"/>
        <color auto="1"/>
        <name val="Aptos Narrow"/>
        <family val="2"/>
        <scheme val="minor"/>
      </font>
      <fill>
        <patternFill patternType="solid">
          <fgColor indexed="64"/>
          <bgColor theme="3" tint="0.74999237037263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numFmt numFmtId="19" formatCode="m/d/yyyy"/>
    </dxf>
    <dxf>
      <numFmt numFmtId="32" formatCode="_(&quot;$&quot;* #,##0_);_(&quot;$&quot;* \(#,##0\);_(&quot;$&quot;* &quot;-&quot;_);_(@_)"/>
    </dxf>
    <dxf>
      <border outline="0">
        <top style="thin">
          <color theme="4" tint="0.39997558519241921"/>
        </top>
      </border>
    </dxf>
    <dxf>
      <border outline="0">
        <bottom style="medium">
          <color indexed="64"/>
        </bottom>
      </border>
    </dxf>
    <dxf>
      <font>
        <b/>
        <i val="0"/>
        <strike val="0"/>
        <condense val="0"/>
        <extend val="0"/>
        <outline val="0"/>
        <shadow val="0"/>
        <u val="none"/>
        <vertAlign val="baseline"/>
        <sz val="11"/>
        <color theme="0"/>
        <name val="Aptos Narrow"/>
        <family val="2"/>
        <scheme val="minor"/>
      </font>
      <fill>
        <patternFill patternType="solid">
          <fgColor indexed="64"/>
          <bgColor theme="3" tint="0.499984740745262"/>
        </patternFill>
      </fill>
    </dxf>
    <dxf>
      <numFmt numFmtId="0" formatCode="General"/>
    </dxf>
    <dxf>
      <numFmt numFmtId="0" formatCode="General"/>
    </dxf>
    <dxf>
      <numFmt numFmtId="19" formatCode="m/d/yyyy"/>
    </dxf>
    <dxf>
      <numFmt numFmtId="166" formatCode="&quot;$&quot;#,##0.00"/>
    </dxf>
    <dxf>
      <numFmt numFmtId="166" formatCode="&quot;$&quot;#,##0.00"/>
    </dxf>
    <dxf>
      <numFmt numFmtId="165" formatCode="mmm\ 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2.xml"/><Relationship Id="rId26" Type="http://schemas.openxmlformats.org/officeDocument/2006/relationships/sharedStrings" Target="sharedStrings.xml"/><Relationship Id="rId3" Type="http://schemas.openxmlformats.org/officeDocument/2006/relationships/worksheet" Target="worksheets/sheet3.xml"/><Relationship Id="rId21" Type="http://schemas.microsoft.com/office/2007/relationships/slicerCache" Target="slicerCaches/slicerCache5.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1.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microsoft.com/office/2007/relationships/slicerCache" Target="slicerCaches/slicerCache4.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7.xml"/><Relationship Id="rId28" Type="http://schemas.openxmlformats.org/officeDocument/2006/relationships/calcChain" Target="calcChain.xml"/><Relationship Id="rId10" Type="http://schemas.openxmlformats.org/officeDocument/2006/relationships/worksheet" Target="worksheets/sheet10.xml"/><Relationship Id="rId19" Type="http://schemas.microsoft.com/office/2007/relationships/slicerCache" Target="slicerCaches/slicerCache3.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6.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181610</xdr:colOff>
          <xdr:row>6</xdr:row>
          <xdr:rowOff>78740</xdr:rowOff>
        </xdr:from>
        <xdr:to>
          <xdr:col>20</xdr:col>
          <xdr:colOff>265452</xdr:colOff>
          <xdr:row>36</xdr:row>
          <xdr:rowOff>114300</xdr:rowOff>
        </xdr:to>
        <xdr:pic>
          <xdr:nvPicPr>
            <xdr:cNvPr id="2" name="Picture 1">
              <a:extLst>
                <a:ext uri="{FF2B5EF4-FFF2-40B4-BE49-F238E27FC236}">
                  <a16:creationId xmlns:a16="http://schemas.microsoft.com/office/drawing/2014/main" id="{C8BC2C7F-F43E-B5F5-76D5-62F9F78E2141}"/>
                </a:ext>
              </a:extLst>
            </xdr:cNvPr>
            <xdr:cNvPicPr>
              <a:picLocks noChangeAspect="1" noChangeArrowheads="1"/>
              <a:extLst>
                <a:ext uri="{84589F7E-364E-4C9E-8A38-B11213B215E9}">
                  <a14:cameraTool cellRange="'SUBTOTAL Syntax'!$A$1:$D$36" spid="_x0000_s5210"/>
                </a:ext>
              </a:extLst>
            </xdr:cNvPicPr>
          </xdr:nvPicPr>
          <xdr:blipFill>
            <a:blip xmlns:r="http://schemas.openxmlformats.org/officeDocument/2006/relationships" r:embed="rId1"/>
            <a:srcRect/>
            <a:stretch>
              <a:fillRect/>
            </a:stretch>
          </xdr:blipFill>
          <xdr:spPr bwMode="auto">
            <a:xfrm>
              <a:off x="9676130" y="1031240"/>
              <a:ext cx="6789442" cy="552958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2252980</xdr:colOff>
      <xdr:row>24</xdr:row>
      <xdr:rowOff>180340</xdr:rowOff>
    </xdr:from>
    <xdr:to>
      <xdr:col>5</xdr:col>
      <xdr:colOff>292100</xdr:colOff>
      <xdr:row>25</xdr:row>
      <xdr:rowOff>33020</xdr:rowOff>
    </xdr:to>
    <xdr:sp macro="" textlink="">
      <xdr:nvSpPr>
        <xdr:cNvPr id="4" name="Speech Bubble: Rectangle with Corners Rounded 3">
          <a:extLst>
            <a:ext uri="{FF2B5EF4-FFF2-40B4-BE49-F238E27FC236}">
              <a16:creationId xmlns:a16="http://schemas.microsoft.com/office/drawing/2014/main" id="{F815C59F-ED8C-C289-0781-C6FE24988CEC}"/>
            </a:ext>
          </a:extLst>
        </xdr:cNvPr>
        <xdr:cNvSpPr/>
      </xdr:nvSpPr>
      <xdr:spPr>
        <a:xfrm>
          <a:off x="3243580" y="4701540"/>
          <a:ext cx="1430020" cy="411480"/>
        </a:xfrm>
        <a:prstGeom prst="wedgeRoundRectCallout">
          <a:avLst>
            <a:gd name="adj1" fmla="val 56686"/>
            <a:gd name="adj2" fmla="val -109584"/>
            <a:gd name="adj3" fmla="val 16667"/>
          </a:avLst>
        </a:prstGeom>
      </xdr:spPr>
      <xdr:style>
        <a:lnRef idx="1">
          <a:schemeClr val="accent6"/>
        </a:lnRef>
        <a:fillRef idx="3">
          <a:schemeClr val="accent6"/>
        </a:fillRef>
        <a:effectRef idx="2">
          <a:schemeClr val="accent6"/>
        </a:effectRef>
        <a:fontRef idx="minor">
          <a:schemeClr val="lt1"/>
        </a:fontRef>
      </xdr:style>
      <xdr:txBody>
        <a:bodyPr vertOverflow="clip" horzOverflow="clip" rtlCol="0" anchor="ctr"/>
        <a:lstStyle/>
        <a:p>
          <a:pPr algn="ctr"/>
          <a:r>
            <a:rPr lang="en-US" sz="1400"/>
            <a:t>Using SUBTOTAL</a:t>
          </a:r>
        </a:p>
      </xdr:txBody>
    </xdr:sp>
    <xdr:clientData/>
  </xdr:twoCellAnchor>
  <xdr:twoCellAnchor>
    <xdr:from>
      <xdr:col>6</xdr:col>
      <xdr:colOff>332740</xdr:colOff>
      <xdr:row>24</xdr:row>
      <xdr:rowOff>175260</xdr:rowOff>
    </xdr:from>
    <xdr:to>
      <xdr:col>7</xdr:col>
      <xdr:colOff>520700</xdr:colOff>
      <xdr:row>25</xdr:row>
      <xdr:rowOff>30480</xdr:rowOff>
    </xdr:to>
    <xdr:sp macro="" textlink="">
      <xdr:nvSpPr>
        <xdr:cNvPr id="7" name="Speech Bubble: Rectangle with Corners Rounded 6">
          <a:extLst>
            <a:ext uri="{FF2B5EF4-FFF2-40B4-BE49-F238E27FC236}">
              <a16:creationId xmlns:a16="http://schemas.microsoft.com/office/drawing/2014/main" id="{0F904CA6-8BBB-8161-5262-EF4BF597E1A3}"/>
            </a:ext>
          </a:extLst>
        </xdr:cNvPr>
        <xdr:cNvSpPr/>
      </xdr:nvSpPr>
      <xdr:spPr>
        <a:xfrm>
          <a:off x="5806440" y="4696460"/>
          <a:ext cx="1000760" cy="414020"/>
        </a:xfrm>
        <a:prstGeom prst="wedgeRoundRectCallout">
          <a:avLst>
            <a:gd name="adj1" fmla="val -42933"/>
            <a:gd name="adj2" fmla="val -97314"/>
            <a:gd name="adj3" fmla="val 16667"/>
          </a:avLst>
        </a:prstGeom>
      </xdr:spPr>
      <xdr:style>
        <a:lnRef idx="1">
          <a:schemeClr val="accent6"/>
        </a:lnRef>
        <a:fillRef idx="3">
          <a:schemeClr val="accent6"/>
        </a:fillRef>
        <a:effectRef idx="2">
          <a:schemeClr val="accent6"/>
        </a:effectRef>
        <a:fontRef idx="minor">
          <a:schemeClr val="lt1"/>
        </a:fontRef>
      </xdr:style>
      <xdr:txBody>
        <a:bodyPr vertOverflow="clip" horzOverflow="clip" rtlCol="0" anchor="ctr"/>
        <a:lstStyle/>
        <a:p>
          <a:pPr algn="ctr"/>
          <a:r>
            <a:rPr lang="en-US" sz="1400"/>
            <a:t>Using SUM</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480060</xdr:colOff>
      <xdr:row>0</xdr:row>
      <xdr:rowOff>974090</xdr:rowOff>
    </xdr:to>
    <mc:AlternateContent xmlns:mc="http://schemas.openxmlformats.org/markup-compatibility/2006" xmlns:sle15="http://schemas.microsoft.com/office/drawing/2012/slicer">
      <mc:Choice Requires="sle15">
        <xdr:graphicFrame macro="">
          <xdr:nvGraphicFramePr>
            <xdr:cNvPr id="2" name="Salespersons">
              <a:extLst>
                <a:ext uri="{FF2B5EF4-FFF2-40B4-BE49-F238E27FC236}">
                  <a16:creationId xmlns:a16="http://schemas.microsoft.com/office/drawing/2014/main" id="{C9EF40E0-1CFA-B041-FB94-FE8FBD78E377}"/>
                </a:ext>
              </a:extLst>
            </xdr:cNvPr>
            <xdr:cNvGraphicFramePr/>
          </xdr:nvGraphicFramePr>
          <xdr:xfrm>
            <a:off x="0" y="0"/>
            <a:ext cx="0" cy="0"/>
          </xdr:xfrm>
          <a:graphic>
            <a:graphicData uri="http://schemas.microsoft.com/office/drawing/2010/slicer">
              <sle:slicer xmlns:sle="http://schemas.microsoft.com/office/drawing/2010/slicer" name="Salespersons"/>
            </a:graphicData>
          </a:graphic>
        </xdr:graphicFrame>
      </mc:Choice>
      <mc:Fallback xmlns="">
        <xdr:sp macro="" textlink="">
          <xdr:nvSpPr>
            <xdr:cNvPr id="0" name=""/>
            <xdr:cNvSpPr>
              <a:spLocks noTextEdit="1"/>
            </xdr:cNvSpPr>
          </xdr:nvSpPr>
          <xdr:spPr>
            <a:xfrm>
              <a:off x="0" y="0"/>
              <a:ext cx="2085340" cy="97790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2</xdr:col>
      <xdr:colOff>516890</xdr:colOff>
      <xdr:row>0</xdr:row>
      <xdr:rowOff>0</xdr:rowOff>
    </xdr:from>
    <xdr:to>
      <xdr:col>5</xdr:col>
      <xdr:colOff>214630</xdr:colOff>
      <xdr:row>0</xdr:row>
      <xdr:rowOff>974090</xdr:rowOff>
    </xdr:to>
    <mc:AlternateContent xmlns:mc="http://schemas.openxmlformats.org/markup-compatibility/2006" xmlns:sle15="http://schemas.microsoft.com/office/drawing/2012/slicer">
      <mc:Choice Requires="sle15">
        <xdr:graphicFrame macro="">
          <xdr:nvGraphicFramePr>
            <xdr:cNvPr id="3" name="Region">
              <a:extLst>
                <a:ext uri="{FF2B5EF4-FFF2-40B4-BE49-F238E27FC236}">
                  <a16:creationId xmlns:a16="http://schemas.microsoft.com/office/drawing/2014/main" id="{CC9EEB2B-30CF-1BBE-B66B-56B554F84D08}"/>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2128520" y="0"/>
              <a:ext cx="1832610" cy="97790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5</xdr:col>
      <xdr:colOff>251460</xdr:colOff>
      <xdr:row>0</xdr:row>
      <xdr:rowOff>0</xdr:rowOff>
    </xdr:from>
    <xdr:to>
      <xdr:col>7</xdr:col>
      <xdr:colOff>177800</xdr:colOff>
      <xdr:row>0</xdr:row>
      <xdr:rowOff>976630</xdr:rowOff>
    </xdr:to>
    <mc:AlternateContent xmlns:mc="http://schemas.openxmlformats.org/markup-compatibility/2006" xmlns:sle15="http://schemas.microsoft.com/office/drawing/2012/slicer">
      <mc:Choice Requires="sle15">
        <xdr:graphicFrame macro="">
          <xdr:nvGraphicFramePr>
            <xdr:cNvPr id="4" name="Product">
              <a:extLst>
                <a:ext uri="{FF2B5EF4-FFF2-40B4-BE49-F238E27FC236}">
                  <a16:creationId xmlns:a16="http://schemas.microsoft.com/office/drawing/2014/main" id="{EE165234-2F6D-D63F-D5DF-79B0A460D52E}"/>
                </a:ext>
              </a:extLst>
            </xdr:cNvPr>
            <xdr:cNvGraphicFramePr/>
          </xdr:nvGraphicFramePr>
          <xdr:xfrm>
            <a:off x="0" y="0"/>
            <a:ext cx="0" cy="0"/>
          </xdr:xfrm>
          <a:graphic>
            <a:graphicData uri="http://schemas.microsoft.com/office/drawing/2010/slicer">
              <sle:slicer xmlns:sle="http://schemas.microsoft.com/office/drawing/2010/slicer" name="Product"/>
            </a:graphicData>
          </a:graphic>
        </xdr:graphicFrame>
      </mc:Choice>
      <mc:Fallback xmlns="">
        <xdr:sp macro="" textlink="">
          <xdr:nvSpPr>
            <xdr:cNvPr id="0" name=""/>
            <xdr:cNvSpPr>
              <a:spLocks noTextEdit="1"/>
            </xdr:cNvSpPr>
          </xdr:nvSpPr>
          <xdr:spPr>
            <a:xfrm>
              <a:off x="3997960" y="0"/>
              <a:ext cx="1846580" cy="97409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594360</xdr:colOff>
      <xdr:row>0</xdr:row>
      <xdr:rowOff>0</xdr:rowOff>
    </xdr:from>
    <xdr:to>
      <xdr:col>17</xdr:col>
      <xdr:colOff>62230</xdr:colOff>
      <xdr:row>0</xdr:row>
      <xdr:rowOff>673100</xdr:rowOff>
    </xdr:to>
    <mc:AlternateContent xmlns:mc="http://schemas.openxmlformats.org/markup-compatibility/2006" xmlns:a14="http://schemas.microsoft.com/office/drawing/2010/main">
      <mc:Choice Requires="a14">
        <xdr:graphicFrame macro="">
          <xdr:nvGraphicFramePr>
            <xdr:cNvPr id="2" name="Years (MonthYear)">
              <a:extLst>
                <a:ext uri="{FF2B5EF4-FFF2-40B4-BE49-F238E27FC236}">
                  <a16:creationId xmlns:a16="http://schemas.microsoft.com/office/drawing/2014/main" id="{A8A77C88-14E9-7FB6-16B0-B4539F03FD9E}"/>
                </a:ext>
              </a:extLst>
            </xdr:cNvPr>
            <xdr:cNvGraphicFramePr/>
          </xdr:nvGraphicFramePr>
          <xdr:xfrm>
            <a:off x="0" y="0"/>
            <a:ext cx="0" cy="0"/>
          </xdr:xfrm>
          <a:graphic>
            <a:graphicData uri="http://schemas.microsoft.com/office/drawing/2010/slicer">
              <sle:slicer xmlns:sle="http://schemas.microsoft.com/office/drawing/2010/slicer" name="Years (MonthYear)"/>
            </a:graphicData>
          </a:graphic>
        </xdr:graphicFrame>
      </mc:Choice>
      <mc:Fallback xmlns="">
        <xdr:sp macro="" textlink="">
          <xdr:nvSpPr>
            <xdr:cNvPr id="0" name=""/>
            <xdr:cNvSpPr>
              <a:spLocks noTextEdit="1"/>
            </xdr:cNvSpPr>
          </xdr:nvSpPr>
          <xdr:spPr>
            <a:xfrm>
              <a:off x="11122660" y="0"/>
              <a:ext cx="2066290" cy="67056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132080</xdr:colOff>
      <xdr:row>0</xdr:row>
      <xdr:rowOff>0</xdr:rowOff>
    </xdr:from>
    <xdr:to>
      <xdr:col>18</xdr:col>
      <xdr:colOff>782320</xdr:colOff>
      <xdr:row>0</xdr:row>
      <xdr:rowOff>1012190</xdr:rowOff>
    </xdr:to>
    <mc:AlternateContent xmlns:mc="http://schemas.openxmlformats.org/markup-compatibility/2006" xmlns:a14="http://schemas.microsoft.com/office/drawing/2010/main">
      <mc:Choice Requires="a14">
        <xdr:graphicFrame macro="">
          <xdr:nvGraphicFramePr>
            <xdr:cNvPr id="3" name="Salespersons 1">
              <a:extLst>
                <a:ext uri="{FF2B5EF4-FFF2-40B4-BE49-F238E27FC236}">
                  <a16:creationId xmlns:a16="http://schemas.microsoft.com/office/drawing/2014/main" id="{AABB3103-DC3C-F8F8-EDCD-F59C86D54510}"/>
                </a:ext>
              </a:extLst>
            </xdr:cNvPr>
            <xdr:cNvGraphicFramePr/>
          </xdr:nvGraphicFramePr>
          <xdr:xfrm>
            <a:off x="0" y="0"/>
            <a:ext cx="0" cy="0"/>
          </xdr:xfrm>
          <a:graphic>
            <a:graphicData uri="http://schemas.microsoft.com/office/drawing/2010/slicer">
              <sle:slicer xmlns:sle="http://schemas.microsoft.com/office/drawing/2010/slicer" name="Salespersons 1"/>
            </a:graphicData>
          </a:graphic>
        </xdr:graphicFrame>
      </mc:Choice>
      <mc:Fallback xmlns="">
        <xdr:sp macro="" textlink="">
          <xdr:nvSpPr>
            <xdr:cNvPr id="0" name=""/>
            <xdr:cNvSpPr>
              <a:spLocks noTextEdit="1"/>
            </xdr:cNvSpPr>
          </xdr:nvSpPr>
          <xdr:spPr>
            <a:xfrm>
              <a:off x="13265150" y="0"/>
              <a:ext cx="1823720" cy="1016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18</xdr:col>
      <xdr:colOff>892810</xdr:colOff>
      <xdr:row>0</xdr:row>
      <xdr:rowOff>1270</xdr:rowOff>
    </xdr:from>
    <xdr:to>
      <xdr:col>20</xdr:col>
      <xdr:colOff>533400</xdr:colOff>
      <xdr:row>0</xdr:row>
      <xdr:rowOff>748030</xdr:rowOff>
    </xdr:to>
    <mc:AlternateContent xmlns:mc="http://schemas.openxmlformats.org/markup-compatibility/2006" xmlns:a14="http://schemas.microsoft.com/office/drawing/2010/main">
      <mc:Choice Requires="a14">
        <xdr:graphicFrame macro="">
          <xdr:nvGraphicFramePr>
            <xdr:cNvPr id="4" name="Region 1">
              <a:extLst>
                <a:ext uri="{FF2B5EF4-FFF2-40B4-BE49-F238E27FC236}">
                  <a16:creationId xmlns:a16="http://schemas.microsoft.com/office/drawing/2014/main" id="{0A924197-987E-E773-49DF-B7EB04EE644F}"/>
                </a:ext>
              </a:extLst>
            </xdr:cNvPr>
            <xdr:cNvGraphicFramePr/>
          </xdr:nvGraphicFramePr>
          <xdr:xfrm>
            <a:off x="0" y="0"/>
            <a:ext cx="0" cy="0"/>
          </xdr:xfrm>
          <a:graphic>
            <a:graphicData uri="http://schemas.microsoft.com/office/drawing/2010/slicer">
              <sle:slicer xmlns:sle="http://schemas.microsoft.com/office/drawing/2010/slicer" name="Region 1"/>
            </a:graphicData>
          </a:graphic>
        </xdr:graphicFrame>
      </mc:Choice>
      <mc:Fallback xmlns="">
        <xdr:sp macro="" textlink="">
          <xdr:nvSpPr>
            <xdr:cNvPr id="0" name=""/>
            <xdr:cNvSpPr>
              <a:spLocks noTextEdit="1"/>
            </xdr:cNvSpPr>
          </xdr:nvSpPr>
          <xdr:spPr>
            <a:xfrm>
              <a:off x="15199360" y="1270"/>
              <a:ext cx="1854200" cy="7442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20</xdr:col>
      <xdr:colOff>608330</xdr:colOff>
      <xdr:row>0</xdr:row>
      <xdr:rowOff>0</xdr:rowOff>
    </xdr:from>
    <xdr:to>
      <xdr:col>22</xdr:col>
      <xdr:colOff>1129030</xdr:colOff>
      <xdr:row>0</xdr:row>
      <xdr:rowOff>688340</xdr:rowOff>
    </xdr:to>
    <mc:AlternateContent xmlns:mc="http://schemas.openxmlformats.org/markup-compatibility/2006" xmlns:a14="http://schemas.microsoft.com/office/drawing/2010/main">
      <mc:Choice Requires="a14">
        <xdr:graphicFrame macro="">
          <xdr:nvGraphicFramePr>
            <xdr:cNvPr id="5" name="Product 1">
              <a:extLst>
                <a:ext uri="{FF2B5EF4-FFF2-40B4-BE49-F238E27FC236}">
                  <a16:creationId xmlns:a16="http://schemas.microsoft.com/office/drawing/2014/main" id="{7ADD24AA-B54E-A4C4-1C50-15D0426DD291}"/>
                </a:ext>
              </a:extLst>
            </xdr:cNvPr>
            <xdr:cNvGraphicFramePr/>
          </xdr:nvGraphicFramePr>
          <xdr:xfrm>
            <a:off x="0" y="0"/>
            <a:ext cx="0" cy="0"/>
          </xdr:xfrm>
          <a:graphic>
            <a:graphicData uri="http://schemas.microsoft.com/office/drawing/2010/slicer">
              <sle:slicer xmlns:sle="http://schemas.microsoft.com/office/drawing/2010/slicer" name="Product 1"/>
            </a:graphicData>
          </a:graphic>
        </xdr:graphicFrame>
      </mc:Choice>
      <mc:Fallback xmlns="">
        <xdr:sp macro="" textlink="">
          <xdr:nvSpPr>
            <xdr:cNvPr id="0" name=""/>
            <xdr:cNvSpPr>
              <a:spLocks noTextEdit="1"/>
            </xdr:cNvSpPr>
          </xdr:nvSpPr>
          <xdr:spPr>
            <a:xfrm>
              <a:off x="17128490" y="0"/>
              <a:ext cx="2735580" cy="68834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yan Smith" refreshedDate="45446.606145949074" createdVersion="8" refreshedVersion="8" minRefreshableVersion="3" recordCount="1079" xr:uid="{87875EBC-3302-41DC-A231-DDD8C7A363D7}">
  <cacheSource type="worksheet">
    <worksheetSource name="TblPivot"/>
  </cacheSource>
  <cacheFields count="10">
    <cacheField name="MonthYear" numFmtId="165">
      <sharedItems containsSemiMixedTypes="0" containsNonDate="0" containsDate="1" containsString="0" minDate="2007-01-01T00:00:00" maxDate="2009-06-02T00:00:00" count="30">
        <d v="2007-01-01T00:00:00"/>
        <d v="2007-02-01T00:00:00"/>
        <d v="2007-03-01T00:00:00"/>
        <d v="2007-04-01T00:00:00"/>
        <d v="2007-05-01T00:00:00"/>
        <d v="2007-06-01T00:00:00"/>
        <d v="2007-07-01T00:00:00"/>
        <d v="2007-08-01T00:00:00"/>
        <d v="2007-09-01T00:00:00"/>
        <d v="2007-10-01T00:00:00"/>
        <d v="2007-11-01T00:00:00"/>
        <d v="2007-12-01T00:00:00"/>
        <d v="2008-01-01T00:00:00"/>
        <d v="2008-02-01T00:00:00"/>
        <d v="2008-03-01T00:00:00"/>
        <d v="2008-04-01T00:00:00"/>
        <d v="2008-05-01T00:00:00"/>
        <d v="2008-06-01T00:00:00"/>
        <d v="2008-07-01T00:00:00"/>
        <d v="2008-08-01T00:00:00"/>
        <d v="2008-09-01T00:00:00"/>
        <d v="2008-10-01T00:00:00"/>
        <d v="2008-11-01T00:00:00"/>
        <d v="2008-12-01T00:00:00"/>
        <d v="2009-01-01T00:00:00"/>
        <d v="2009-02-01T00:00:00"/>
        <d v="2009-03-01T00:00:00"/>
        <d v="2009-04-01T00:00:00"/>
        <d v="2009-05-01T00:00:00"/>
        <d v="2009-06-01T00:00:00"/>
      </sharedItems>
      <fieldGroup par="9"/>
    </cacheField>
    <cacheField name="Salespersons" numFmtId="0">
      <sharedItems count="4">
        <s v="Lawrence"/>
        <s v="Maria"/>
        <s v="Matt"/>
        <s v="Joseph"/>
      </sharedItems>
    </cacheField>
    <cacheField name="Region" numFmtId="0">
      <sharedItems count="3">
        <s v="Middle"/>
        <s v="North"/>
        <s v="West"/>
      </sharedItems>
    </cacheField>
    <cacheField name="Product" numFmtId="0">
      <sharedItems count="3">
        <s v="RapidZoo"/>
        <s v="SuperGlue"/>
        <s v="FastCar"/>
      </sharedItems>
    </cacheField>
    <cacheField name="#ofCust" numFmtId="0">
      <sharedItems containsSemiMixedTypes="0" containsString="0" containsNumber="1" containsInteger="1" minValue="6" maxValue="10"/>
    </cacheField>
    <cacheField name="Net Sales" numFmtId="166">
      <sharedItems containsSemiMixedTypes="0" containsString="0" containsNumber="1" containsInteger="1" minValue="612" maxValue="3000"/>
    </cacheField>
    <cacheField name="Profit / Loss" numFmtId="166">
      <sharedItems containsSemiMixedTypes="0" containsString="0" containsNumber="1" minValue="202.80960000000002" maxValue="1312.5"/>
    </cacheField>
    <cacheField name="Months (MonthYear)" numFmtId="0" databaseField="0">
      <fieldGroup base="0">
        <rangePr groupBy="months" startDate="2007-01-01T00:00:00" endDate="2009-06-02T00:00:00"/>
        <groupItems count="14">
          <s v="&lt;1/1/2007"/>
          <s v="Jan"/>
          <s v="Feb"/>
          <s v="Mar"/>
          <s v="Apr"/>
          <s v="May"/>
          <s v="Jun"/>
          <s v="Jul"/>
          <s v="Aug"/>
          <s v="Sep"/>
          <s v="Oct"/>
          <s v="Nov"/>
          <s v="Dec"/>
          <s v="&gt;6/2/2009"/>
        </groupItems>
      </fieldGroup>
    </cacheField>
    <cacheField name="Quarters (MonthYear)" numFmtId="0" databaseField="0">
      <fieldGroup base="0">
        <rangePr groupBy="quarters" startDate="2007-01-01T00:00:00" endDate="2009-06-02T00:00:00"/>
        <groupItems count="6">
          <s v="&lt;1/1/2007"/>
          <s v="Qtr1"/>
          <s v="Qtr2"/>
          <s v="Qtr3"/>
          <s v="Qtr4"/>
          <s v="&gt;6/2/2009"/>
        </groupItems>
      </fieldGroup>
    </cacheField>
    <cacheField name="Years (MonthYear)" numFmtId="0" databaseField="0">
      <fieldGroup base="0">
        <rangePr groupBy="years" startDate="2007-01-01T00:00:00" endDate="2009-06-02T00:00:00"/>
        <groupItems count="5">
          <s v="&lt;1/1/2007"/>
          <s v="2007"/>
          <s v="2008"/>
          <s v="2009"/>
          <s v="&gt;6/2/2009"/>
        </groupItems>
      </fieldGroup>
    </cacheField>
  </cacheFields>
  <extLst>
    <ext xmlns:x14="http://schemas.microsoft.com/office/spreadsheetml/2009/9/main" uri="{725AE2AE-9491-48be-B2B4-4EB974FC3084}">
      <x14:pivotCacheDefinition pivotCacheId="208640512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79">
  <r>
    <x v="0"/>
    <x v="0"/>
    <x v="0"/>
    <x v="0"/>
    <n v="6"/>
    <n v="984"/>
    <n v="314.28960000000001"/>
  </r>
  <r>
    <x v="0"/>
    <x v="1"/>
    <x v="1"/>
    <x v="0"/>
    <n v="6"/>
    <n v="966"/>
    <n v="329.69580000000002"/>
  </r>
  <r>
    <x v="0"/>
    <x v="1"/>
    <x v="1"/>
    <x v="1"/>
    <n v="9"/>
    <n v="981"/>
    <n v="372.38760000000002"/>
  </r>
  <r>
    <x v="0"/>
    <x v="2"/>
    <x v="0"/>
    <x v="2"/>
    <n v="6"/>
    <n v="1020"/>
    <n v="307.73400000000004"/>
  </r>
  <r>
    <x v="0"/>
    <x v="2"/>
    <x v="1"/>
    <x v="0"/>
    <n v="9"/>
    <n v="2232"/>
    <n v="827.84879999999998"/>
  </r>
  <r>
    <x v="0"/>
    <x v="1"/>
    <x v="2"/>
    <x v="1"/>
    <n v="6"/>
    <n v="1536"/>
    <n v="572.31359999999995"/>
  </r>
  <r>
    <x v="0"/>
    <x v="0"/>
    <x v="1"/>
    <x v="0"/>
    <n v="9"/>
    <n v="2277"/>
    <n v="965.67569999999989"/>
  </r>
  <r>
    <x v="0"/>
    <x v="3"/>
    <x v="1"/>
    <x v="0"/>
    <n v="8"/>
    <n v="1088"/>
    <n v="396.9024"/>
  </r>
  <r>
    <x v="0"/>
    <x v="0"/>
    <x v="1"/>
    <x v="2"/>
    <n v="6"/>
    <n v="726"/>
    <n v="235.87740000000002"/>
  </r>
  <r>
    <x v="0"/>
    <x v="0"/>
    <x v="0"/>
    <x v="2"/>
    <n v="7"/>
    <n v="1939"/>
    <n v="760.47579999999994"/>
  </r>
  <r>
    <x v="0"/>
    <x v="3"/>
    <x v="1"/>
    <x v="2"/>
    <n v="8"/>
    <n v="2040"/>
    <n v="793.35599999999999"/>
  </r>
  <r>
    <x v="0"/>
    <x v="3"/>
    <x v="2"/>
    <x v="2"/>
    <n v="9"/>
    <n v="2133"/>
    <n v="922.73579999999993"/>
  </r>
  <r>
    <x v="0"/>
    <x v="2"/>
    <x v="0"/>
    <x v="1"/>
    <n v="8"/>
    <n v="2312"/>
    <n v="999.93999999999994"/>
  </r>
  <r>
    <x v="0"/>
    <x v="0"/>
    <x v="1"/>
    <x v="1"/>
    <n v="8"/>
    <n v="1624"/>
    <n v="621.3424"/>
  </r>
  <r>
    <x v="0"/>
    <x v="2"/>
    <x v="0"/>
    <x v="0"/>
    <n v="8"/>
    <n v="872"/>
    <n v="331.01119999999997"/>
  </r>
  <r>
    <x v="0"/>
    <x v="3"/>
    <x v="0"/>
    <x v="0"/>
    <n v="7"/>
    <n v="1799"/>
    <n v="708.80600000000004"/>
  </r>
  <r>
    <x v="0"/>
    <x v="1"/>
    <x v="2"/>
    <x v="1"/>
    <n v="9"/>
    <n v="2223"/>
    <n v="771.15869999999995"/>
  </r>
  <r>
    <x v="0"/>
    <x v="3"/>
    <x v="0"/>
    <x v="2"/>
    <n v="7"/>
    <n v="1316"/>
    <n v="427.56840000000005"/>
  </r>
  <r>
    <x v="0"/>
    <x v="1"/>
    <x v="2"/>
    <x v="1"/>
    <n v="10"/>
    <n v="2800"/>
    <n v="903.28"/>
  </r>
  <r>
    <x v="0"/>
    <x v="3"/>
    <x v="0"/>
    <x v="1"/>
    <n v="10"/>
    <n v="1540"/>
    <n v="569.79999999999995"/>
  </r>
  <r>
    <x v="0"/>
    <x v="2"/>
    <x v="2"/>
    <x v="0"/>
    <n v="9"/>
    <n v="2610"/>
    <n v="1089.675"/>
  </r>
  <r>
    <x v="0"/>
    <x v="1"/>
    <x v="2"/>
    <x v="0"/>
    <n v="8"/>
    <n v="816"/>
    <n v="291.14879999999999"/>
  </r>
  <r>
    <x v="0"/>
    <x v="1"/>
    <x v="1"/>
    <x v="1"/>
    <n v="10"/>
    <n v="1810"/>
    <n v="664.27"/>
  </r>
  <r>
    <x v="0"/>
    <x v="0"/>
    <x v="2"/>
    <x v="1"/>
    <n v="6"/>
    <n v="714"/>
    <n v="220.983"/>
  </r>
  <r>
    <x v="0"/>
    <x v="0"/>
    <x v="0"/>
    <x v="1"/>
    <n v="7"/>
    <n v="917"/>
    <n v="403.38830000000002"/>
  </r>
  <r>
    <x v="0"/>
    <x v="0"/>
    <x v="2"/>
    <x v="0"/>
    <n v="6"/>
    <n v="1500"/>
    <n v="633.6"/>
  </r>
  <r>
    <x v="0"/>
    <x v="2"/>
    <x v="1"/>
    <x v="2"/>
    <n v="7"/>
    <n v="903"/>
    <n v="315.41789999999997"/>
  </r>
  <r>
    <x v="0"/>
    <x v="2"/>
    <x v="1"/>
    <x v="1"/>
    <n v="9"/>
    <n v="1377"/>
    <n v="415.02780000000001"/>
  </r>
  <r>
    <x v="0"/>
    <x v="3"/>
    <x v="2"/>
    <x v="0"/>
    <n v="10"/>
    <n v="1610"/>
    <n v="579.11700000000008"/>
  </r>
  <r>
    <x v="0"/>
    <x v="0"/>
    <x v="2"/>
    <x v="2"/>
    <n v="9"/>
    <n v="2682"/>
    <n v="1023.183"/>
  </r>
  <r>
    <x v="0"/>
    <x v="2"/>
    <x v="2"/>
    <x v="2"/>
    <n v="10"/>
    <n v="2170"/>
    <n v="831.54399999999998"/>
  </r>
  <r>
    <x v="0"/>
    <x v="3"/>
    <x v="2"/>
    <x v="1"/>
    <n v="8"/>
    <n v="1680"/>
    <n v="752.64"/>
  </r>
  <r>
    <x v="0"/>
    <x v="1"/>
    <x v="1"/>
    <x v="1"/>
    <n v="10"/>
    <n v="1520"/>
    <n v="475.91199999999998"/>
  </r>
  <r>
    <x v="0"/>
    <x v="2"/>
    <x v="2"/>
    <x v="1"/>
    <n v="10"/>
    <n v="2070"/>
    <n v="902.93399999999997"/>
  </r>
  <r>
    <x v="0"/>
    <x v="1"/>
    <x v="1"/>
    <x v="1"/>
    <n v="9"/>
    <n v="2547"/>
    <n v="781.41960000000006"/>
  </r>
  <r>
    <x v="1"/>
    <x v="0"/>
    <x v="2"/>
    <x v="0"/>
    <n v="6"/>
    <n v="996"/>
    <n v="389.93400000000003"/>
  </r>
  <r>
    <x v="1"/>
    <x v="1"/>
    <x v="1"/>
    <x v="1"/>
    <n v="9"/>
    <n v="2538"/>
    <n v="1053.27"/>
  </r>
  <r>
    <x v="1"/>
    <x v="0"/>
    <x v="2"/>
    <x v="1"/>
    <n v="8"/>
    <n v="1264"/>
    <n v="459.59039999999999"/>
  </r>
  <r>
    <x v="1"/>
    <x v="1"/>
    <x v="1"/>
    <x v="0"/>
    <n v="6"/>
    <n v="828"/>
    <n v="360.67680000000001"/>
  </r>
  <r>
    <x v="1"/>
    <x v="3"/>
    <x v="0"/>
    <x v="0"/>
    <n v="6"/>
    <n v="756"/>
    <n v="333.84960000000001"/>
  </r>
  <r>
    <x v="1"/>
    <x v="2"/>
    <x v="0"/>
    <x v="0"/>
    <n v="7"/>
    <n v="1785"/>
    <n v="566.02350000000001"/>
  </r>
  <r>
    <x v="1"/>
    <x v="2"/>
    <x v="2"/>
    <x v="0"/>
    <n v="8"/>
    <n v="1704"/>
    <n v="627.92399999999998"/>
  </r>
  <r>
    <x v="1"/>
    <x v="1"/>
    <x v="2"/>
    <x v="1"/>
    <n v="7"/>
    <n v="1491"/>
    <n v="606.53880000000004"/>
  </r>
  <r>
    <x v="1"/>
    <x v="3"/>
    <x v="1"/>
    <x v="0"/>
    <n v="6"/>
    <n v="1608"/>
    <n v="709.77120000000002"/>
  </r>
  <r>
    <x v="1"/>
    <x v="2"/>
    <x v="2"/>
    <x v="2"/>
    <n v="9"/>
    <n v="1890"/>
    <n v="778.68"/>
  </r>
  <r>
    <x v="1"/>
    <x v="0"/>
    <x v="0"/>
    <x v="0"/>
    <n v="7"/>
    <n v="931"/>
    <n v="295.59250000000003"/>
  </r>
  <r>
    <x v="1"/>
    <x v="3"/>
    <x v="2"/>
    <x v="1"/>
    <n v="8"/>
    <n v="2136"/>
    <n v="669.42240000000004"/>
  </r>
  <r>
    <x v="1"/>
    <x v="1"/>
    <x v="1"/>
    <x v="1"/>
    <n v="9"/>
    <n v="1080"/>
    <n v="382.64400000000001"/>
  </r>
  <r>
    <x v="1"/>
    <x v="2"/>
    <x v="1"/>
    <x v="0"/>
    <n v="6"/>
    <n v="1470"/>
    <n v="496.41899999999998"/>
  </r>
  <r>
    <x v="1"/>
    <x v="0"/>
    <x v="0"/>
    <x v="2"/>
    <n v="6"/>
    <n v="1608"/>
    <n v="692.72640000000001"/>
  </r>
  <r>
    <x v="1"/>
    <x v="1"/>
    <x v="2"/>
    <x v="1"/>
    <n v="9"/>
    <n v="936"/>
    <n v="375.42959999999999"/>
  </r>
  <r>
    <x v="1"/>
    <x v="2"/>
    <x v="2"/>
    <x v="1"/>
    <n v="9"/>
    <n v="1683"/>
    <n v="689.86169999999993"/>
  </r>
  <r>
    <x v="1"/>
    <x v="3"/>
    <x v="1"/>
    <x v="2"/>
    <n v="7"/>
    <n v="966"/>
    <n v="320.80860000000001"/>
  </r>
  <r>
    <x v="1"/>
    <x v="1"/>
    <x v="1"/>
    <x v="1"/>
    <n v="8"/>
    <n v="1344"/>
    <n v="513.81119999999999"/>
  </r>
  <r>
    <x v="1"/>
    <x v="2"/>
    <x v="0"/>
    <x v="1"/>
    <n v="6"/>
    <n v="1644"/>
    <n v="555.83640000000003"/>
  </r>
  <r>
    <x v="1"/>
    <x v="3"/>
    <x v="2"/>
    <x v="0"/>
    <n v="7"/>
    <n v="1869"/>
    <n v="744.98340000000007"/>
  </r>
  <r>
    <x v="1"/>
    <x v="0"/>
    <x v="1"/>
    <x v="0"/>
    <n v="10"/>
    <n v="1220"/>
    <n v="367.70800000000003"/>
  </r>
  <r>
    <x v="1"/>
    <x v="1"/>
    <x v="2"/>
    <x v="1"/>
    <n v="10"/>
    <n v="2820"/>
    <n v="938.77799999999991"/>
  </r>
  <r>
    <x v="1"/>
    <x v="3"/>
    <x v="1"/>
    <x v="1"/>
    <n v="10"/>
    <n v="2030"/>
    <n v="857.26900000000001"/>
  </r>
  <r>
    <x v="1"/>
    <x v="0"/>
    <x v="1"/>
    <x v="2"/>
    <n v="8"/>
    <n v="1536"/>
    <n v="491.98079999999993"/>
  </r>
  <r>
    <x v="1"/>
    <x v="2"/>
    <x v="0"/>
    <x v="2"/>
    <n v="9"/>
    <n v="2457"/>
    <n v="1021.3749"/>
  </r>
  <r>
    <x v="1"/>
    <x v="3"/>
    <x v="0"/>
    <x v="1"/>
    <n v="8"/>
    <n v="1352"/>
    <n v="409.65600000000001"/>
  </r>
  <r>
    <x v="1"/>
    <x v="1"/>
    <x v="1"/>
    <x v="1"/>
    <n v="8"/>
    <n v="968"/>
    <n v="305.5976"/>
  </r>
  <r>
    <x v="1"/>
    <x v="3"/>
    <x v="2"/>
    <x v="2"/>
    <n v="7"/>
    <n v="1561"/>
    <n v="675.91300000000001"/>
  </r>
  <r>
    <x v="1"/>
    <x v="3"/>
    <x v="0"/>
    <x v="2"/>
    <n v="7"/>
    <n v="1820"/>
    <n v="732.18600000000004"/>
  </r>
  <r>
    <x v="1"/>
    <x v="0"/>
    <x v="0"/>
    <x v="1"/>
    <n v="9"/>
    <n v="1386"/>
    <n v="466.52760000000001"/>
  </r>
  <r>
    <x v="1"/>
    <x v="0"/>
    <x v="2"/>
    <x v="2"/>
    <n v="10"/>
    <n v="2980"/>
    <n v="985.48599999999999"/>
  </r>
  <r>
    <x v="1"/>
    <x v="2"/>
    <x v="1"/>
    <x v="1"/>
    <n v="10"/>
    <n v="2120"/>
    <n v="674.58399999999995"/>
  </r>
  <r>
    <x v="1"/>
    <x v="0"/>
    <x v="1"/>
    <x v="1"/>
    <n v="7"/>
    <n v="1463"/>
    <n v="563.54759999999999"/>
  </r>
  <r>
    <x v="1"/>
    <x v="2"/>
    <x v="1"/>
    <x v="2"/>
    <n v="6"/>
    <n v="1740"/>
    <n v="701.91599999999994"/>
  </r>
  <r>
    <x v="1"/>
    <x v="1"/>
    <x v="2"/>
    <x v="0"/>
    <n v="8"/>
    <n v="1904"/>
    <n v="695.34080000000006"/>
  </r>
  <r>
    <x v="2"/>
    <x v="0"/>
    <x v="1"/>
    <x v="1"/>
    <n v="9"/>
    <n v="1836"/>
    <n v="799.21080000000006"/>
  </r>
  <r>
    <x v="2"/>
    <x v="2"/>
    <x v="2"/>
    <x v="0"/>
    <n v="9"/>
    <n v="1926"/>
    <n v="838.38780000000008"/>
  </r>
  <r>
    <x v="2"/>
    <x v="0"/>
    <x v="2"/>
    <x v="0"/>
    <n v="10"/>
    <n v="1320"/>
    <n v="590.96399999999994"/>
  </r>
  <r>
    <x v="2"/>
    <x v="0"/>
    <x v="0"/>
    <x v="1"/>
    <n v="10"/>
    <n v="1140"/>
    <n v="351.91799999999995"/>
  </r>
  <r>
    <x v="2"/>
    <x v="2"/>
    <x v="1"/>
    <x v="2"/>
    <n v="6"/>
    <n v="1176"/>
    <n v="447.5856"/>
  </r>
  <r>
    <x v="2"/>
    <x v="0"/>
    <x v="0"/>
    <x v="2"/>
    <n v="9"/>
    <n v="2205"/>
    <n v="935.80200000000002"/>
  </r>
  <r>
    <x v="2"/>
    <x v="0"/>
    <x v="1"/>
    <x v="0"/>
    <n v="9"/>
    <n v="2637"/>
    <n v="984.39210000000003"/>
  </r>
  <r>
    <x v="2"/>
    <x v="2"/>
    <x v="2"/>
    <x v="2"/>
    <n v="10"/>
    <n v="1350"/>
    <n v="415.8"/>
  </r>
  <r>
    <x v="2"/>
    <x v="2"/>
    <x v="2"/>
    <x v="1"/>
    <n v="9"/>
    <n v="981"/>
    <n v="336.18869999999998"/>
  </r>
  <r>
    <x v="2"/>
    <x v="1"/>
    <x v="2"/>
    <x v="1"/>
    <n v="7"/>
    <n v="931"/>
    <n v="352.10419999999999"/>
  </r>
  <r>
    <x v="2"/>
    <x v="1"/>
    <x v="2"/>
    <x v="1"/>
    <n v="9"/>
    <n v="1215"/>
    <n v="406.053"/>
  </r>
  <r>
    <x v="2"/>
    <x v="3"/>
    <x v="0"/>
    <x v="2"/>
    <n v="6"/>
    <n v="1392"/>
    <n v="548.58720000000005"/>
  </r>
  <r>
    <x v="2"/>
    <x v="3"/>
    <x v="1"/>
    <x v="0"/>
    <n v="10"/>
    <n v="2110"/>
    <n v="845.05500000000006"/>
  </r>
  <r>
    <x v="2"/>
    <x v="3"/>
    <x v="0"/>
    <x v="0"/>
    <n v="7"/>
    <n v="1099"/>
    <n v="459.71170000000001"/>
  </r>
  <r>
    <x v="2"/>
    <x v="0"/>
    <x v="2"/>
    <x v="1"/>
    <n v="6"/>
    <n v="1134"/>
    <n v="485.46539999999999"/>
  </r>
  <r>
    <x v="2"/>
    <x v="2"/>
    <x v="0"/>
    <x v="0"/>
    <n v="10"/>
    <n v="1090"/>
    <n v="381.5"/>
  </r>
  <r>
    <x v="2"/>
    <x v="3"/>
    <x v="2"/>
    <x v="1"/>
    <n v="9"/>
    <n v="1179"/>
    <n v="435.05099999999999"/>
  </r>
  <r>
    <x v="2"/>
    <x v="1"/>
    <x v="1"/>
    <x v="1"/>
    <n v="9"/>
    <n v="1980"/>
    <n v="708.24599999999998"/>
  </r>
  <r>
    <x v="2"/>
    <x v="2"/>
    <x v="0"/>
    <x v="2"/>
    <n v="8"/>
    <n v="888"/>
    <n v="296.32560000000001"/>
  </r>
  <r>
    <x v="2"/>
    <x v="1"/>
    <x v="1"/>
    <x v="1"/>
    <n v="7"/>
    <n v="1827"/>
    <n v="743.58899999999994"/>
  </r>
  <r>
    <x v="2"/>
    <x v="1"/>
    <x v="2"/>
    <x v="1"/>
    <n v="7"/>
    <n v="742"/>
    <n v="324.25400000000002"/>
  </r>
  <r>
    <x v="2"/>
    <x v="1"/>
    <x v="1"/>
    <x v="1"/>
    <n v="6"/>
    <n v="1488"/>
    <n v="574.96320000000003"/>
  </r>
  <r>
    <x v="2"/>
    <x v="3"/>
    <x v="1"/>
    <x v="2"/>
    <n v="6"/>
    <n v="1644"/>
    <n v="606.47159999999997"/>
  </r>
  <r>
    <x v="2"/>
    <x v="0"/>
    <x v="1"/>
    <x v="2"/>
    <n v="6"/>
    <n v="732"/>
    <n v="312.19799999999998"/>
  </r>
  <r>
    <x v="2"/>
    <x v="2"/>
    <x v="1"/>
    <x v="1"/>
    <n v="8"/>
    <n v="1832"/>
    <n v="728.95279999999991"/>
  </r>
  <r>
    <x v="2"/>
    <x v="2"/>
    <x v="0"/>
    <x v="1"/>
    <n v="10"/>
    <n v="1260"/>
    <n v="483.21000000000004"/>
  </r>
  <r>
    <x v="2"/>
    <x v="3"/>
    <x v="0"/>
    <x v="1"/>
    <n v="9"/>
    <n v="1971"/>
    <n v="648.85320000000002"/>
  </r>
  <r>
    <x v="2"/>
    <x v="1"/>
    <x v="1"/>
    <x v="1"/>
    <n v="10"/>
    <n v="2180"/>
    <n v="978.82"/>
  </r>
  <r>
    <x v="2"/>
    <x v="1"/>
    <x v="1"/>
    <x v="0"/>
    <n v="6"/>
    <n v="1260"/>
    <n v="483.21000000000004"/>
  </r>
  <r>
    <x v="2"/>
    <x v="3"/>
    <x v="1"/>
    <x v="1"/>
    <n v="7"/>
    <n v="973"/>
    <n v="405.35180000000003"/>
  </r>
  <r>
    <x v="2"/>
    <x v="0"/>
    <x v="2"/>
    <x v="2"/>
    <n v="9"/>
    <n v="1062"/>
    <n v="469.19160000000005"/>
  </r>
  <r>
    <x v="2"/>
    <x v="3"/>
    <x v="2"/>
    <x v="0"/>
    <n v="8"/>
    <n v="984"/>
    <n v="349.81199999999995"/>
  </r>
  <r>
    <x v="2"/>
    <x v="0"/>
    <x v="0"/>
    <x v="0"/>
    <n v="9"/>
    <n v="2583"/>
    <n v="942.79499999999996"/>
  </r>
  <r>
    <x v="2"/>
    <x v="1"/>
    <x v="2"/>
    <x v="0"/>
    <n v="10"/>
    <n v="1110"/>
    <n v="479.964"/>
  </r>
  <r>
    <x v="2"/>
    <x v="3"/>
    <x v="2"/>
    <x v="2"/>
    <n v="10"/>
    <n v="1340"/>
    <n v="429.06799999999998"/>
  </r>
  <r>
    <x v="2"/>
    <x v="2"/>
    <x v="1"/>
    <x v="0"/>
    <n v="6"/>
    <n v="1044"/>
    <n v="314.97480000000002"/>
  </r>
  <r>
    <x v="3"/>
    <x v="3"/>
    <x v="2"/>
    <x v="0"/>
    <n v="8"/>
    <n v="1568"/>
    <n v="681.92320000000007"/>
  </r>
  <r>
    <x v="3"/>
    <x v="3"/>
    <x v="0"/>
    <x v="0"/>
    <n v="6"/>
    <n v="888"/>
    <n v="359.28480000000002"/>
  </r>
  <r>
    <x v="3"/>
    <x v="1"/>
    <x v="2"/>
    <x v="1"/>
    <n v="10"/>
    <n v="2110"/>
    <n v="700.30899999999997"/>
  </r>
  <r>
    <x v="3"/>
    <x v="1"/>
    <x v="1"/>
    <x v="1"/>
    <n v="7"/>
    <n v="833"/>
    <n v="267.22639999999996"/>
  </r>
  <r>
    <x v="3"/>
    <x v="3"/>
    <x v="0"/>
    <x v="1"/>
    <n v="7"/>
    <n v="1925"/>
    <n v="814.46749999999997"/>
  </r>
  <r>
    <x v="3"/>
    <x v="3"/>
    <x v="1"/>
    <x v="2"/>
    <n v="8"/>
    <n v="1336"/>
    <n v="404.67439999999999"/>
  </r>
  <r>
    <x v="3"/>
    <x v="3"/>
    <x v="2"/>
    <x v="2"/>
    <n v="6"/>
    <n v="1350"/>
    <n v="512.32500000000005"/>
  </r>
  <r>
    <x v="3"/>
    <x v="1"/>
    <x v="1"/>
    <x v="0"/>
    <n v="7"/>
    <n v="2100"/>
    <n v="830.55000000000007"/>
  </r>
  <r>
    <x v="3"/>
    <x v="2"/>
    <x v="1"/>
    <x v="2"/>
    <n v="7"/>
    <n v="805"/>
    <n v="261.38349999999997"/>
  </r>
  <r>
    <x v="3"/>
    <x v="1"/>
    <x v="1"/>
    <x v="1"/>
    <n v="8"/>
    <n v="1816"/>
    <n v="746.19439999999997"/>
  </r>
  <r>
    <x v="3"/>
    <x v="3"/>
    <x v="1"/>
    <x v="0"/>
    <n v="6"/>
    <n v="1392"/>
    <n v="431.6592"/>
  </r>
  <r>
    <x v="3"/>
    <x v="0"/>
    <x v="0"/>
    <x v="0"/>
    <n v="8"/>
    <n v="1872"/>
    <n v="702.37439999999992"/>
  </r>
  <r>
    <x v="3"/>
    <x v="0"/>
    <x v="1"/>
    <x v="0"/>
    <n v="9"/>
    <n v="2232"/>
    <n v="669.82319999999993"/>
  </r>
  <r>
    <x v="3"/>
    <x v="1"/>
    <x v="2"/>
    <x v="0"/>
    <n v="8"/>
    <n v="2072"/>
    <n v="878.52800000000002"/>
  </r>
  <r>
    <x v="3"/>
    <x v="0"/>
    <x v="2"/>
    <x v="1"/>
    <n v="7"/>
    <n v="2079"/>
    <n v="719.54190000000006"/>
  </r>
  <r>
    <x v="3"/>
    <x v="2"/>
    <x v="0"/>
    <x v="1"/>
    <n v="8"/>
    <n v="2256"/>
    <n v="679.50720000000001"/>
  </r>
  <r>
    <x v="3"/>
    <x v="2"/>
    <x v="2"/>
    <x v="2"/>
    <n v="10"/>
    <n v="2790"/>
    <n v="1056.2939999999999"/>
  </r>
  <r>
    <x v="3"/>
    <x v="1"/>
    <x v="2"/>
    <x v="1"/>
    <n v="6"/>
    <n v="1110"/>
    <n v="493.17299999999994"/>
  </r>
  <r>
    <x v="3"/>
    <x v="2"/>
    <x v="1"/>
    <x v="0"/>
    <n v="8"/>
    <n v="1192"/>
    <n v="422.08720000000005"/>
  </r>
  <r>
    <x v="3"/>
    <x v="3"/>
    <x v="1"/>
    <x v="1"/>
    <n v="10"/>
    <n v="2940"/>
    <n v="1210.104"/>
  </r>
  <r>
    <x v="3"/>
    <x v="2"/>
    <x v="2"/>
    <x v="1"/>
    <n v="7"/>
    <n v="1085"/>
    <n v="395.80799999999999"/>
  </r>
  <r>
    <x v="3"/>
    <x v="1"/>
    <x v="2"/>
    <x v="1"/>
    <n v="9"/>
    <n v="2367"/>
    <n v="1017.81"/>
  </r>
  <r>
    <x v="3"/>
    <x v="0"/>
    <x v="0"/>
    <x v="1"/>
    <n v="8"/>
    <n v="800"/>
    <n v="288.64"/>
  </r>
  <r>
    <x v="3"/>
    <x v="2"/>
    <x v="0"/>
    <x v="2"/>
    <n v="10"/>
    <n v="1590"/>
    <n v="584.48399999999992"/>
  </r>
  <r>
    <x v="3"/>
    <x v="3"/>
    <x v="0"/>
    <x v="2"/>
    <n v="7"/>
    <n v="1358"/>
    <n v="543.87900000000002"/>
  </r>
  <r>
    <x v="3"/>
    <x v="0"/>
    <x v="2"/>
    <x v="2"/>
    <n v="8"/>
    <n v="1640"/>
    <n v="701.26400000000001"/>
  </r>
  <r>
    <x v="3"/>
    <x v="0"/>
    <x v="1"/>
    <x v="1"/>
    <n v="9"/>
    <n v="1845"/>
    <n v="594.09"/>
  </r>
  <r>
    <x v="3"/>
    <x v="0"/>
    <x v="2"/>
    <x v="0"/>
    <n v="10"/>
    <n v="2890"/>
    <n v="951.96600000000012"/>
  </r>
  <r>
    <x v="3"/>
    <x v="2"/>
    <x v="2"/>
    <x v="0"/>
    <n v="6"/>
    <n v="1026"/>
    <n v="366.48720000000003"/>
  </r>
  <r>
    <x v="3"/>
    <x v="0"/>
    <x v="1"/>
    <x v="2"/>
    <n v="7"/>
    <n v="1232"/>
    <n v="403.48"/>
  </r>
  <r>
    <x v="3"/>
    <x v="1"/>
    <x v="1"/>
    <x v="1"/>
    <n v="7"/>
    <n v="728"/>
    <n v="231.14000000000001"/>
  </r>
  <r>
    <x v="3"/>
    <x v="2"/>
    <x v="1"/>
    <x v="1"/>
    <n v="7"/>
    <n v="1064"/>
    <n v="435.60159999999996"/>
  </r>
  <r>
    <x v="3"/>
    <x v="2"/>
    <x v="0"/>
    <x v="0"/>
    <n v="6"/>
    <n v="1788"/>
    <n v="629.19719999999995"/>
  </r>
  <r>
    <x v="3"/>
    <x v="3"/>
    <x v="2"/>
    <x v="1"/>
    <n v="10"/>
    <n v="1090"/>
    <n v="330.815"/>
  </r>
  <r>
    <x v="3"/>
    <x v="1"/>
    <x v="1"/>
    <x v="1"/>
    <n v="8"/>
    <n v="2152"/>
    <n v="780.1"/>
  </r>
  <r>
    <x v="3"/>
    <x v="0"/>
    <x v="0"/>
    <x v="2"/>
    <n v="10"/>
    <n v="2460"/>
    <n v="827.79000000000008"/>
  </r>
  <r>
    <x v="4"/>
    <x v="1"/>
    <x v="1"/>
    <x v="1"/>
    <n v="9"/>
    <n v="1512"/>
    <n v="503.34479999999996"/>
  </r>
  <r>
    <x v="4"/>
    <x v="3"/>
    <x v="0"/>
    <x v="2"/>
    <n v="7"/>
    <n v="1239"/>
    <n v="443.06639999999999"/>
  </r>
  <r>
    <x v="4"/>
    <x v="1"/>
    <x v="1"/>
    <x v="1"/>
    <n v="9"/>
    <n v="2547"/>
    <n v="905.96789999999999"/>
  </r>
  <r>
    <x v="4"/>
    <x v="3"/>
    <x v="1"/>
    <x v="1"/>
    <n v="10"/>
    <n v="2500"/>
    <n v="821.00000000000011"/>
  </r>
  <r>
    <x v="4"/>
    <x v="3"/>
    <x v="0"/>
    <x v="0"/>
    <n v="9"/>
    <n v="2574"/>
    <n v="925.61039999999991"/>
  </r>
  <r>
    <x v="4"/>
    <x v="3"/>
    <x v="1"/>
    <x v="0"/>
    <n v="8"/>
    <n v="1808"/>
    <n v="608.39200000000005"/>
  </r>
  <r>
    <x v="4"/>
    <x v="3"/>
    <x v="1"/>
    <x v="2"/>
    <n v="7"/>
    <n v="707"/>
    <n v="294.67759999999998"/>
  </r>
  <r>
    <x v="4"/>
    <x v="1"/>
    <x v="1"/>
    <x v="1"/>
    <n v="7"/>
    <n v="1911"/>
    <n v="724.46010000000001"/>
  </r>
  <r>
    <x v="4"/>
    <x v="1"/>
    <x v="2"/>
    <x v="1"/>
    <n v="7"/>
    <n v="1820"/>
    <n v="732.73199999999997"/>
  </r>
  <r>
    <x v="4"/>
    <x v="2"/>
    <x v="2"/>
    <x v="2"/>
    <n v="10"/>
    <n v="1940"/>
    <n v="820.23199999999997"/>
  </r>
  <r>
    <x v="4"/>
    <x v="2"/>
    <x v="1"/>
    <x v="0"/>
    <n v="9"/>
    <n v="1314"/>
    <n v="451.2276"/>
  </r>
  <r>
    <x v="4"/>
    <x v="3"/>
    <x v="0"/>
    <x v="1"/>
    <n v="10"/>
    <n v="2610"/>
    <n v="987.36300000000006"/>
  </r>
  <r>
    <x v="4"/>
    <x v="0"/>
    <x v="2"/>
    <x v="1"/>
    <n v="9"/>
    <n v="2610"/>
    <n v="1143.18"/>
  </r>
  <r>
    <x v="4"/>
    <x v="3"/>
    <x v="2"/>
    <x v="1"/>
    <n v="9"/>
    <n v="2322"/>
    <n v="912.08159999999998"/>
  </r>
  <r>
    <x v="4"/>
    <x v="0"/>
    <x v="0"/>
    <x v="0"/>
    <n v="10"/>
    <n v="1030"/>
    <n v="354.73199999999997"/>
  </r>
  <r>
    <x v="4"/>
    <x v="0"/>
    <x v="2"/>
    <x v="0"/>
    <n v="6"/>
    <n v="618"/>
    <n v="237.06479999999999"/>
  </r>
  <r>
    <x v="4"/>
    <x v="3"/>
    <x v="2"/>
    <x v="2"/>
    <n v="9"/>
    <n v="1197"/>
    <n v="451.62810000000002"/>
  </r>
  <r>
    <x v="4"/>
    <x v="0"/>
    <x v="1"/>
    <x v="0"/>
    <n v="10"/>
    <n v="2760"/>
    <n v="864.4319999999999"/>
  </r>
  <r>
    <x v="4"/>
    <x v="1"/>
    <x v="1"/>
    <x v="1"/>
    <n v="10"/>
    <n v="1640"/>
    <n v="611.88400000000001"/>
  </r>
  <r>
    <x v="4"/>
    <x v="2"/>
    <x v="0"/>
    <x v="1"/>
    <n v="7"/>
    <n v="903"/>
    <n v="324.26729999999998"/>
  </r>
  <r>
    <x v="4"/>
    <x v="2"/>
    <x v="2"/>
    <x v="1"/>
    <n v="10"/>
    <n v="2410"/>
    <n v="777.94799999999998"/>
  </r>
  <r>
    <x v="4"/>
    <x v="2"/>
    <x v="2"/>
    <x v="0"/>
    <n v="9"/>
    <n v="2268"/>
    <n v="972.29160000000002"/>
  </r>
  <r>
    <x v="4"/>
    <x v="2"/>
    <x v="1"/>
    <x v="1"/>
    <n v="10"/>
    <n v="1120"/>
    <n v="408.01600000000002"/>
  </r>
  <r>
    <x v="4"/>
    <x v="0"/>
    <x v="0"/>
    <x v="1"/>
    <n v="7"/>
    <n v="1043"/>
    <n v="345.65019999999998"/>
  </r>
  <r>
    <x v="4"/>
    <x v="2"/>
    <x v="1"/>
    <x v="2"/>
    <n v="6"/>
    <n v="1056"/>
    <n v="362.10239999999999"/>
  </r>
  <r>
    <x v="4"/>
    <x v="0"/>
    <x v="1"/>
    <x v="2"/>
    <n v="8"/>
    <n v="1944"/>
    <n v="724.91759999999999"/>
  </r>
  <r>
    <x v="4"/>
    <x v="0"/>
    <x v="1"/>
    <x v="1"/>
    <n v="10"/>
    <n v="3000"/>
    <n v="1312.5"/>
  </r>
  <r>
    <x v="4"/>
    <x v="1"/>
    <x v="1"/>
    <x v="0"/>
    <n v="6"/>
    <n v="780"/>
    <n v="304.59000000000003"/>
  </r>
  <r>
    <x v="4"/>
    <x v="0"/>
    <x v="2"/>
    <x v="2"/>
    <n v="10"/>
    <n v="1500"/>
    <n v="508.2"/>
  </r>
  <r>
    <x v="4"/>
    <x v="3"/>
    <x v="2"/>
    <x v="0"/>
    <n v="9"/>
    <n v="2106"/>
    <n v="908.73900000000003"/>
  </r>
  <r>
    <x v="4"/>
    <x v="1"/>
    <x v="2"/>
    <x v="1"/>
    <n v="9"/>
    <n v="1305"/>
    <n v="400.37400000000002"/>
  </r>
  <r>
    <x v="4"/>
    <x v="2"/>
    <x v="0"/>
    <x v="0"/>
    <n v="10"/>
    <n v="2240"/>
    <n v="721.952"/>
  </r>
  <r>
    <x v="4"/>
    <x v="2"/>
    <x v="0"/>
    <x v="2"/>
    <n v="6"/>
    <n v="1596"/>
    <n v="491.24880000000002"/>
  </r>
  <r>
    <x v="4"/>
    <x v="1"/>
    <x v="2"/>
    <x v="0"/>
    <n v="8"/>
    <n v="1904"/>
    <n v="643.93280000000004"/>
  </r>
  <r>
    <x v="4"/>
    <x v="0"/>
    <x v="0"/>
    <x v="2"/>
    <n v="8"/>
    <n v="1896"/>
    <n v="680.28480000000002"/>
  </r>
  <r>
    <x v="4"/>
    <x v="1"/>
    <x v="2"/>
    <x v="1"/>
    <n v="7"/>
    <n v="763"/>
    <n v="333.27840000000003"/>
  </r>
  <r>
    <x v="5"/>
    <x v="1"/>
    <x v="1"/>
    <x v="1"/>
    <n v="10"/>
    <n v="2960"/>
    <n v="1091.944"/>
  </r>
  <r>
    <x v="5"/>
    <x v="1"/>
    <x v="1"/>
    <x v="1"/>
    <n v="8"/>
    <n v="2080"/>
    <n v="691.6"/>
  </r>
  <r>
    <x v="5"/>
    <x v="0"/>
    <x v="0"/>
    <x v="2"/>
    <n v="8"/>
    <n v="1552"/>
    <n v="661.30719999999997"/>
  </r>
  <r>
    <x v="5"/>
    <x v="1"/>
    <x v="2"/>
    <x v="0"/>
    <n v="9"/>
    <n v="1485"/>
    <n v="641.52"/>
  </r>
  <r>
    <x v="5"/>
    <x v="2"/>
    <x v="2"/>
    <x v="2"/>
    <n v="9"/>
    <n v="2007"/>
    <n v="669.33450000000005"/>
  </r>
  <r>
    <x v="5"/>
    <x v="0"/>
    <x v="2"/>
    <x v="1"/>
    <n v="7"/>
    <n v="1435"/>
    <n v="441.69300000000004"/>
  </r>
  <r>
    <x v="5"/>
    <x v="0"/>
    <x v="1"/>
    <x v="2"/>
    <n v="8"/>
    <n v="1280"/>
    <n v="546.17600000000004"/>
  </r>
  <r>
    <x v="5"/>
    <x v="2"/>
    <x v="1"/>
    <x v="1"/>
    <n v="10"/>
    <n v="1070"/>
    <n v="395.15100000000001"/>
  </r>
  <r>
    <x v="5"/>
    <x v="2"/>
    <x v="2"/>
    <x v="0"/>
    <n v="8"/>
    <n v="1304"/>
    <n v="505.82160000000005"/>
  </r>
  <r>
    <x v="5"/>
    <x v="0"/>
    <x v="2"/>
    <x v="2"/>
    <n v="6"/>
    <n v="942"/>
    <n v="405.71940000000001"/>
  </r>
  <r>
    <x v="5"/>
    <x v="0"/>
    <x v="0"/>
    <x v="1"/>
    <n v="10"/>
    <n v="2750"/>
    <n v="1006.225"/>
  </r>
  <r>
    <x v="5"/>
    <x v="3"/>
    <x v="0"/>
    <x v="1"/>
    <n v="10"/>
    <n v="2520"/>
    <n v="867.38400000000001"/>
  </r>
  <r>
    <x v="5"/>
    <x v="3"/>
    <x v="2"/>
    <x v="0"/>
    <n v="8"/>
    <n v="1512"/>
    <n v="607.06799999999998"/>
  </r>
  <r>
    <x v="5"/>
    <x v="0"/>
    <x v="0"/>
    <x v="0"/>
    <n v="10"/>
    <n v="1740"/>
    <n v="595.77599999999995"/>
  </r>
  <r>
    <x v="5"/>
    <x v="3"/>
    <x v="1"/>
    <x v="1"/>
    <n v="7"/>
    <n v="1134"/>
    <n v="479.79539999999997"/>
  </r>
  <r>
    <x v="5"/>
    <x v="0"/>
    <x v="1"/>
    <x v="1"/>
    <n v="10"/>
    <n v="2840"/>
    <n v="1112.9960000000001"/>
  </r>
  <r>
    <x v="5"/>
    <x v="2"/>
    <x v="0"/>
    <x v="2"/>
    <n v="8"/>
    <n v="984"/>
    <n v="426.46559999999999"/>
  </r>
  <r>
    <x v="5"/>
    <x v="2"/>
    <x v="1"/>
    <x v="0"/>
    <n v="10"/>
    <n v="1420"/>
    <n v="574.24799999999993"/>
  </r>
  <r>
    <x v="5"/>
    <x v="1"/>
    <x v="2"/>
    <x v="1"/>
    <n v="8"/>
    <n v="1200"/>
    <n v="459.24"/>
  </r>
  <r>
    <x v="5"/>
    <x v="1"/>
    <x v="1"/>
    <x v="1"/>
    <n v="7"/>
    <n v="868"/>
    <n v="297.89760000000001"/>
  </r>
  <r>
    <x v="5"/>
    <x v="2"/>
    <x v="1"/>
    <x v="2"/>
    <n v="9"/>
    <n v="2007"/>
    <n v="894.11850000000004"/>
  </r>
  <r>
    <x v="5"/>
    <x v="3"/>
    <x v="0"/>
    <x v="0"/>
    <n v="8"/>
    <n v="1320"/>
    <n v="431.50800000000004"/>
  </r>
  <r>
    <x v="5"/>
    <x v="2"/>
    <x v="0"/>
    <x v="0"/>
    <n v="7"/>
    <n v="2065"/>
    <n v="811.13199999999995"/>
  </r>
  <r>
    <x v="5"/>
    <x v="1"/>
    <x v="2"/>
    <x v="1"/>
    <n v="8"/>
    <n v="2096"/>
    <n v="763.78240000000005"/>
  </r>
  <r>
    <x v="5"/>
    <x v="3"/>
    <x v="1"/>
    <x v="2"/>
    <n v="10"/>
    <n v="1600"/>
    <n v="565.43999999999994"/>
  </r>
  <r>
    <x v="5"/>
    <x v="0"/>
    <x v="2"/>
    <x v="0"/>
    <n v="9"/>
    <n v="1764"/>
    <n v="635.21639999999991"/>
  </r>
  <r>
    <x v="5"/>
    <x v="0"/>
    <x v="1"/>
    <x v="0"/>
    <n v="7"/>
    <n v="1666"/>
    <n v="524.95659999999998"/>
  </r>
  <r>
    <x v="5"/>
    <x v="2"/>
    <x v="0"/>
    <x v="1"/>
    <n v="8"/>
    <n v="1880"/>
    <n v="698.42"/>
  </r>
  <r>
    <x v="5"/>
    <x v="3"/>
    <x v="2"/>
    <x v="2"/>
    <n v="10"/>
    <n v="2960"/>
    <n v="1198.2080000000001"/>
  </r>
  <r>
    <x v="5"/>
    <x v="1"/>
    <x v="2"/>
    <x v="1"/>
    <n v="10"/>
    <n v="1590"/>
    <n v="563.01900000000001"/>
  </r>
  <r>
    <x v="5"/>
    <x v="1"/>
    <x v="1"/>
    <x v="1"/>
    <n v="10"/>
    <n v="2710"/>
    <n v="1109.203"/>
  </r>
  <r>
    <x v="5"/>
    <x v="2"/>
    <x v="2"/>
    <x v="1"/>
    <n v="6"/>
    <n v="738"/>
    <n v="312.3954"/>
  </r>
  <r>
    <x v="5"/>
    <x v="3"/>
    <x v="0"/>
    <x v="2"/>
    <n v="9"/>
    <n v="1026"/>
    <n v="435.22920000000005"/>
  </r>
  <r>
    <x v="5"/>
    <x v="3"/>
    <x v="2"/>
    <x v="1"/>
    <n v="7"/>
    <n v="1470"/>
    <n v="559.33500000000004"/>
  </r>
  <r>
    <x v="5"/>
    <x v="1"/>
    <x v="1"/>
    <x v="0"/>
    <n v="8"/>
    <n v="1736"/>
    <n v="667.49199999999996"/>
  </r>
  <r>
    <x v="5"/>
    <x v="3"/>
    <x v="1"/>
    <x v="0"/>
    <n v="9"/>
    <n v="2646"/>
    <n v="1161.3294000000001"/>
  </r>
  <r>
    <x v="6"/>
    <x v="0"/>
    <x v="2"/>
    <x v="2"/>
    <n v="6"/>
    <n v="1350"/>
    <n v="409.85999999999996"/>
  </r>
  <r>
    <x v="6"/>
    <x v="0"/>
    <x v="0"/>
    <x v="0"/>
    <n v="7"/>
    <n v="1267"/>
    <n v="418.49009999999998"/>
  </r>
  <r>
    <x v="6"/>
    <x v="3"/>
    <x v="0"/>
    <x v="1"/>
    <n v="6"/>
    <n v="882"/>
    <n v="302.70240000000001"/>
  </r>
  <r>
    <x v="6"/>
    <x v="3"/>
    <x v="1"/>
    <x v="1"/>
    <n v="10"/>
    <n v="1110"/>
    <n v="356.53199999999998"/>
  </r>
  <r>
    <x v="6"/>
    <x v="1"/>
    <x v="1"/>
    <x v="1"/>
    <n v="8"/>
    <n v="1176"/>
    <n v="411.3648"/>
  </r>
  <r>
    <x v="6"/>
    <x v="2"/>
    <x v="2"/>
    <x v="0"/>
    <n v="9"/>
    <n v="2493"/>
    <n v="1116.1161"/>
  </r>
  <r>
    <x v="6"/>
    <x v="1"/>
    <x v="1"/>
    <x v="1"/>
    <n v="8"/>
    <n v="1856"/>
    <n v="651.82720000000006"/>
  </r>
  <r>
    <x v="6"/>
    <x v="0"/>
    <x v="2"/>
    <x v="1"/>
    <n v="6"/>
    <n v="1662"/>
    <n v="595.32839999999999"/>
  </r>
  <r>
    <x v="6"/>
    <x v="1"/>
    <x v="2"/>
    <x v="1"/>
    <n v="10"/>
    <n v="1320"/>
    <n v="533.14800000000002"/>
  </r>
  <r>
    <x v="6"/>
    <x v="1"/>
    <x v="1"/>
    <x v="0"/>
    <n v="10"/>
    <n v="1090"/>
    <n v="427.38900000000001"/>
  </r>
  <r>
    <x v="6"/>
    <x v="0"/>
    <x v="0"/>
    <x v="1"/>
    <n v="6"/>
    <n v="1110"/>
    <n v="409.923"/>
  </r>
  <r>
    <x v="6"/>
    <x v="2"/>
    <x v="1"/>
    <x v="0"/>
    <n v="6"/>
    <n v="792"/>
    <n v="269.04239999999999"/>
  </r>
  <r>
    <x v="6"/>
    <x v="0"/>
    <x v="1"/>
    <x v="2"/>
    <n v="8"/>
    <n v="2088"/>
    <n v="628.07040000000006"/>
  </r>
  <r>
    <x v="6"/>
    <x v="1"/>
    <x v="2"/>
    <x v="1"/>
    <n v="9"/>
    <n v="963"/>
    <n v="396.27449999999999"/>
  </r>
  <r>
    <x v="6"/>
    <x v="1"/>
    <x v="1"/>
    <x v="1"/>
    <n v="6"/>
    <n v="1530"/>
    <n v="565.33500000000004"/>
  </r>
  <r>
    <x v="6"/>
    <x v="3"/>
    <x v="1"/>
    <x v="0"/>
    <n v="10"/>
    <n v="1870"/>
    <n v="833.45899999999995"/>
  </r>
  <r>
    <x v="6"/>
    <x v="1"/>
    <x v="1"/>
    <x v="1"/>
    <n v="6"/>
    <n v="1056"/>
    <n v="421.13279999999997"/>
  </r>
  <r>
    <x v="6"/>
    <x v="2"/>
    <x v="2"/>
    <x v="1"/>
    <n v="9"/>
    <n v="1908"/>
    <n v="790.48440000000005"/>
  </r>
  <r>
    <x v="6"/>
    <x v="2"/>
    <x v="0"/>
    <x v="0"/>
    <n v="6"/>
    <n v="1302"/>
    <n v="487.46879999999999"/>
  </r>
  <r>
    <x v="6"/>
    <x v="2"/>
    <x v="0"/>
    <x v="1"/>
    <n v="7"/>
    <n v="1596"/>
    <n v="523.48800000000006"/>
  </r>
  <r>
    <x v="6"/>
    <x v="3"/>
    <x v="0"/>
    <x v="2"/>
    <n v="7"/>
    <n v="1960"/>
    <n v="789.096"/>
  </r>
  <r>
    <x v="6"/>
    <x v="3"/>
    <x v="1"/>
    <x v="2"/>
    <n v="9"/>
    <n v="1854"/>
    <n v="683.94060000000002"/>
  </r>
  <r>
    <x v="6"/>
    <x v="2"/>
    <x v="1"/>
    <x v="1"/>
    <n v="9"/>
    <n v="1926"/>
    <n v="586.27440000000001"/>
  </r>
  <r>
    <x v="6"/>
    <x v="3"/>
    <x v="2"/>
    <x v="1"/>
    <n v="9"/>
    <n v="1674"/>
    <n v="518.2704"/>
  </r>
  <r>
    <x v="6"/>
    <x v="0"/>
    <x v="2"/>
    <x v="0"/>
    <n v="7"/>
    <n v="1316"/>
    <n v="482.44559999999996"/>
  </r>
  <r>
    <x v="6"/>
    <x v="3"/>
    <x v="0"/>
    <x v="0"/>
    <n v="7"/>
    <n v="1827"/>
    <n v="649.86390000000006"/>
  </r>
  <r>
    <x v="6"/>
    <x v="3"/>
    <x v="2"/>
    <x v="0"/>
    <n v="9"/>
    <n v="1485"/>
    <n v="483.21900000000005"/>
  </r>
  <r>
    <x v="6"/>
    <x v="2"/>
    <x v="2"/>
    <x v="2"/>
    <n v="6"/>
    <n v="1308"/>
    <n v="514.8288"/>
  </r>
  <r>
    <x v="6"/>
    <x v="1"/>
    <x v="2"/>
    <x v="1"/>
    <n v="10"/>
    <n v="2280"/>
    <n v="992.71199999999999"/>
  </r>
  <r>
    <x v="6"/>
    <x v="0"/>
    <x v="1"/>
    <x v="0"/>
    <n v="8"/>
    <n v="2352"/>
    <n v="827.904"/>
  </r>
  <r>
    <x v="6"/>
    <x v="0"/>
    <x v="0"/>
    <x v="2"/>
    <n v="10"/>
    <n v="2020"/>
    <n v="691.44600000000003"/>
  </r>
  <r>
    <x v="6"/>
    <x v="2"/>
    <x v="1"/>
    <x v="2"/>
    <n v="9"/>
    <n v="2457"/>
    <n v="780.34320000000002"/>
  </r>
  <r>
    <x v="6"/>
    <x v="1"/>
    <x v="2"/>
    <x v="0"/>
    <n v="7"/>
    <n v="777"/>
    <n v="333.95460000000003"/>
  </r>
  <r>
    <x v="6"/>
    <x v="2"/>
    <x v="0"/>
    <x v="2"/>
    <n v="8"/>
    <n v="1032"/>
    <n v="455.83439999999996"/>
  </r>
  <r>
    <x v="6"/>
    <x v="3"/>
    <x v="2"/>
    <x v="2"/>
    <n v="6"/>
    <n v="714"/>
    <n v="306.37739999999997"/>
  </r>
  <r>
    <x v="6"/>
    <x v="0"/>
    <x v="1"/>
    <x v="1"/>
    <n v="9"/>
    <n v="2646"/>
    <n v="1023.2081999999999"/>
  </r>
  <r>
    <x v="7"/>
    <x v="2"/>
    <x v="0"/>
    <x v="0"/>
    <n v="8"/>
    <n v="1712"/>
    <n v="618.20319999999992"/>
  </r>
  <r>
    <x v="7"/>
    <x v="0"/>
    <x v="2"/>
    <x v="1"/>
    <n v="10"/>
    <n v="1500"/>
    <n v="581.4"/>
  </r>
  <r>
    <x v="7"/>
    <x v="1"/>
    <x v="1"/>
    <x v="1"/>
    <n v="10"/>
    <n v="2740"/>
    <n v="935.43599999999992"/>
  </r>
  <r>
    <x v="7"/>
    <x v="1"/>
    <x v="1"/>
    <x v="1"/>
    <n v="6"/>
    <n v="1128"/>
    <n v="464.96160000000003"/>
  </r>
  <r>
    <x v="7"/>
    <x v="3"/>
    <x v="0"/>
    <x v="1"/>
    <n v="10"/>
    <n v="1840"/>
    <n v="792.67200000000003"/>
  </r>
  <r>
    <x v="7"/>
    <x v="2"/>
    <x v="1"/>
    <x v="2"/>
    <n v="8"/>
    <n v="1840"/>
    <n v="563.04"/>
  </r>
  <r>
    <x v="7"/>
    <x v="3"/>
    <x v="2"/>
    <x v="1"/>
    <n v="6"/>
    <n v="684"/>
    <n v="225.30960000000002"/>
  </r>
  <r>
    <x v="7"/>
    <x v="3"/>
    <x v="2"/>
    <x v="0"/>
    <n v="10"/>
    <n v="2520"/>
    <n v="792.79200000000003"/>
  </r>
  <r>
    <x v="7"/>
    <x v="2"/>
    <x v="2"/>
    <x v="0"/>
    <n v="7"/>
    <n v="1477"/>
    <n v="636.88240000000008"/>
  </r>
  <r>
    <x v="7"/>
    <x v="3"/>
    <x v="1"/>
    <x v="0"/>
    <n v="9"/>
    <n v="1440"/>
    <n v="585.36"/>
  </r>
  <r>
    <x v="7"/>
    <x v="2"/>
    <x v="2"/>
    <x v="1"/>
    <n v="8"/>
    <n v="1784"/>
    <n v="535.55680000000007"/>
  </r>
  <r>
    <x v="7"/>
    <x v="0"/>
    <x v="0"/>
    <x v="2"/>
    <n v="7"/>
    <n v="1904"/>
    <n v="653.45280000000002"/>
  </r>
  <r>
    <x v="7"/>
    <x v="1"/>
    <x v="2"/>
    <x v="1"/>
    <n v="7"/>
    <n v="1673"/>
    <n v="572.50059999999996"/>
  </r>
  <r>
    <x v="7"/>
    <x v="3"/>
    <x v="0"/>
    <x v="2"/>
    <n v="9"/>
    <n v="1836"/>
    <n v="595.23119999999994"/>
  </r>
  <r>
    <x v="7"/>
    <x v="2"/>
    <x v="0"/>
    <x v="2"/>
    <n v="10"/>
    <n v="1200"/>
    <n v="507.84000000000003"/>
  </r>
  <r>
    <x v="7"/>
    <x v="2"/>
    <x v="1"/>
    <x v="0"/>
    <n v="6"/>
    <n v="918"/>
    <n v="361.9674"/>
  </r>
  <r>
    <x v="7"/>
    <x v="2"/>
    <x v="2"/>
    <x v="2"/>
    <n v="9"/>
    <n v="2070"/>
    <n v="663.02099999999996"/>
  </r>
  <r>
    <x v="7"/>
    <x v="3"/>
    <x v="1"/>
    <x v="2"/>
    <n v="9"/>
    <n v="1332"/>
    <n v="583.68239999999992"/>
  </r>
  <r>
    <x v="7"/>
    <x v="2"/>
    <x v="1"/>
    <x v="1"/>
    <n v="8"/>
    <n v="1992"/>
    <n v="882.45600000000002"/>
  </r>
  <r>
    <x v="7"/>
    <x v="1"/>
    <x v="2"/>
    <x v="1"/>
    <n v="6"/>
    <n v="1626"/>
    <n v="635.44079999999997"/>
  </r>
  <r>
    <x v="7"/>
    <x v="1"/>
    <x v="2"/>
    <x v="1"/>
    <n v="7"/>
    <n v="770"/>
    <n v="334.18"/>
  </r>
  <r>
    <x v="7"/>
    <x v="0"/>
    <x v="2"/>
    <x v="2"/>
    <n v="6"/>
    <n v="906"/>
    <n v="391.93559999999997"/>
  </r>
  <r>
    <x v="7"/>
    <x v="1"/>
    <x v="2"/>
    <x v="0"/>
    <n v="9"/>
    <n v="2340"/>
    <n v="829.53"/>
  </r>
  <r>
    <x v="7"/>
    <x v="3"/>
    <x v="2"/>
    <x v="2"/>
    <n v="9"/>
    <n v="2286"/>
    <n v="877.59540000000004"/>
  </r>
  <r>
    <x v="7"/>
    <x v="0"/>
    <x v="1"/>
    <x v="2"/>
    <n v="6"/>
    <n v="774"/>
    <n v="284.29020000000003"/>
  </r>
  <r>
    <x v="7"/>
    <x v="0"/>
    <x v="0"/>
    <x v="1"/>
    <n v="10"/>
    <n v="2260"/>
    <n v="899.70600000000002"/>
  </r>
  <r>
    <x v="7"/>
    <x v="0"/>
    <x v="1"/>
    <x v="1"/>
    <n v="8"/>
    <n v="2264"/>
    <n v="907.1848"/>
  </r>
  <r>
    <x v="7"/>
    <x v="0"/>
    <x v="2"/>
    <x v="0"/>
    <n v="6"/>
    <n v="786"/>
    <n v="264.01740000000001"/>
  </r>
  <r>
    <x v="7"/>
    <x v="1"/>
    <x v="1"/>
    <x v="1"/>
    <n v="7"/>
    <n v="721"/>
    <n v="265.68849999999998"/>
  </r>
  <r>
    <x v="7"/>
    <x v="3"/>
    <x v="1"/>
    <x v="1"/>
    <n v="7"/>
    <n v="1169"/>
    <n v="485.71949999999998"/>
  </r>
  <r>
    <x v="7"/>
    <x v="1"/>
    <x v="1"/>
    <x v="0"/>
    <n v="10"/>
    <n v="2720"/>
    <n v="985.72799999999995"/>
  </r>
  <r>
    <x v="7"/>
    <x v="3"/>
    <x v="0"/>
    <x v="0"/>
    <n v="8"/>
    <n v="2232"/>
    <n v="969.13439999999991"/>
  </r>
  <r>
    <x v="7"/>
    <x v="0"/>
    <x v="0"/>
    <x v="0"/>
    <n v="8"/>
    <n v="1968"/>
    <n v="793.49760000000003"/>
  </r>
  <r>
    <x v="7"/>
    <x v="2"/>
    <x v="0"/>
    <x v="1"/>
    <n v="7"/>
    <n v="1603"/>
    <n v="566.01930000000004"/>
  </r>
  <r>
    <x v="7"/>
    <x v="0"/>
    <x v="1"/>
    <x v="0"/>
    <n v="7"/>
    <n v="1288"/>
    <n v="573.41759999999999"/>
  </r>
  <r>
    <x v="7"/>
    <x v="1"/>
    <x v="1"/>
    <x v="1"/>
    <n v="6"/>
    <n v="1116"/>
    <n v="493.3836"/>
  </r>
  <r>
    <x v="8"/>
    <x v="2"/>
    <x v="0"/>
    <x v="2"/>
    <n v="6"/>
    <n v="1614"/>
    <n v="555.7002"/>
  </r>
  <r>
    <x v="8"/>
    <x v="3"/>
    <x v="2"/>
    <x v="1"/>
    <n v="10"/>
    <n v="1140"/>
    <n v="380.53199999999998"/>
  </r>
  <r>
    <x v="8"/>
    <x v="3"/>
    <x v="2"/>
    <x v="0"/>
    <n v="7"/>
    <n v="1687"/>
    <n v="538.49040000000002"/>
  </r>
  <r>
    <x v="8"/>
    <x v="3"/>
    <x v="1"/>
    <x v="2"/>
    <n v="10"/>
    <n v="2540"/>
    <n v="1006.8559999999999"/>
  </r>
  <r>
    <x v="8"/>
    <x v="0"/>
    <x v="2"/>
    <x v="0"/>
    <n v="9"/>
    <n v="2421"/>
    <n v="795.29849999999999"/>
  </r>
  <r>
    <x v="8"/>
    <x v="0"/>
    <x v="0"/>
    <x v="2"/>
    <n v="8"/>
    <n v="1032"/>
    <n v="330.65280000000001"/>
  </r>
  <r>
    <x v="8"/>
    <x v="1"/>
    <x v="2"/>
    <x v="0"/>
    <n v="9"/>
    <n v="1035"/>
    <n v="337.30650000000003"/>
  </r>
  <r>
    <x v="8"/>
    <x v="1"/>
    <x v="1"/>
    <x v="1"/>
    <n v="6"/>
    <n v="1434"/>
    <n v="630.81659999999999"/>
  </r>
  <r>
    <x v="8"/>
    <x v="3"/>
    <x v="1"/>
    <x v="0"/>
    <n v="7"/>
    <n v="931"/>
    <n v="416.71559999999999"/>
  </r>
  <r>
    <x v="8"/>
    <x v="0"/>
    <x v="0"/>
    <x v="0"/>
    <n v="6"/>
    <n v="954"/>
    <n v="402.77880000000005"/>
  </r>
  <r>
    <x v="8"/>
    <x v="1"/>
    <x v="2"/>
    <x v="1"/>
    <n v="10"/>
    <n v="1610"/>
    <n v="713.39099999999996"/>
  </r>
  <r>
    <x v="8"/>
    <x v="0"/>
    <x v="2"/>
    <x v="1"/>
    <n v="10"/>
    <n v="2720"/>
    <n v="1162.2560000000001"/>
  </r>
  <r>
    <x v="8"/>
    <x v="2"/>
    <x v="0"/>
    <x v="1"/>
    <n v="8"/>
    <n v="2336"/>
    <n v="862.91840000000002"/>
  </r>
  <r>
    <x v="8"/>
    <x v="0"/>
    <x v="1"/>
    <x v="2"/>
    <n v="9"/>
    <n v="2619"/>
    <n v="850.6511999999999"/>
  </r>
  <r>
    <x v="8"/>
    <x v="2"/>
    <x v="1"/>
    <x v="0"/>
    <n v="8"/>
    <n v="1384"/>
    <n v="454.36719999999997"/>
  </r>
  <r>
    <x v="8"/>
    <x v="1"/>
    <x v="1"/>
    <x v="0"/>
    <n v="10"/>
    <n v="2120"/>
    <n v="715.5"/>
  </r>
  <r>
    <x v="8"/>
    <x v="2"/>
    <x v="2"/>
    <x v="0"/>
    <n v="9"/>
    <n v="2529"/>
    <n v="1083.9294"/>
  </r>
  <r>
    <x v="8"/>
    <x v="1"/>
    <x v="2"/>
    <x v="1"/>
    <n v="6"/>
    <n v="948"/>
    <n v="295.96559999999999"/>
  </r>
  <r>
    <x v="8"/>
    <x v="2"/>
    <x v="2"/>
    <x v="2"/>
    <n v="6"/>
    <n v="1230"/>
    <n v="516.72299999999996"/>
  </r>
  <r>
    <x v="8"/>
    <x v="0"/>
    <x v="2"/>
    <x v="2"/>
    <n v="8"/>
    <n v="960"/>
    <n v="401.85600000000005"/>
  </r>
  <r>
    <x v="8"/>
    <x v="1"/>
    <x v="1"/>
    <x v="1"/>
    <n v="6"/>
    <n v="1404"/>
    <n v="482.5548"/>
  </r>
  <r>
    <x v="8"/>
    <x v="3"/>
    <x v="2"/>
    <x v="2"/>
    <n v="7"/>
    <n v="1715"/>
    <n v="627.51850000000002"/>
  </r>
  <r>
    <x v="8"/>
    <x v="3"/>
    <x v="0"/>
    <x v="1"/>
    <n v="6"/>
    <n v="1476"/>
    <n v="581.83920000000001"/>
  </r>
  <r>
    <x v="8"/>
    <x v="2"/>
    <x v="1"/>
    <x v="1"/>
    <n v="9"/>
    <n v="2619"/>
    <n v="991.02960000000007"/>
  </r>
  <r>
    <x v="8"/>
    <x v="3"/>
    <x v="0"/>
    <x v="0"/>
    <n v="9"/>
    <n v="2646"/>
    <n v="812.322"/>
  </r>
  <r>
    <x v="8"/>
    <x v="0"/>
    <x v="1"/>
    <x v="1"/>
    <n v="6"/>
    <n v="942"/>
    <n v="296.44739999999996"/>
  </r>
  <r>
    <x v="8"/>
    <x v="1"/>
    <x v="1"/>
    <x v="1"/>
    <n v="6"/>
    <n v="642"/>
    <n v="287.93700000000001"/>
  </r>
  <r>
    <x v="8"/>
    <x v="1"/>
    <x v="2"/>
    <x v="1"/>
    <n v="6"/>
    <n v="1272"/>
    <n v="402.58800000000002"/>
  </r>
  <r>
    <x v="8"/>
    <x v="2"/>
    <x v="2"/>
    <x v="1"/>
    <n v="7"/>
    <n v="1848"/>
    <n v="577.3152"/>
  </r>
  <r>
    <x v="8"/>
    <x v="3"/>
    <x v="1"/>
    <x v="1"/>
    <n v="9"/>
    <n v="1620"/>
    <n v="694.65600000000006"/>
  </r>
  <r>
    <x v="8"/>
    <x v="2"/>
    <x v="1"/>
    <x v="2"/>
    <n v="7"/>
    <n v="1155"/>
    <n v="469.161"/>
  </r>
  <r>
    <x v="8"/>
    <x v="2"/>
    <x v="0"/>
    <x v="0"/>
    <n v="8"/>
    <n v="928"/>
    <n v="307.53919999999999"/>
  </r>
  <r>
    <x v="8"/>
    <x v="1"/>
    <x v="1"/>
    <x v="1"/>
    <n v="7"/>
    <n v="1673"/>
    <n v="513.1090999999999"/>
  </r>
  <r>
    <x v="8"/>
    <x v="0"/>
    <x v="1"/>
    <x v="0"/>
    <n v="7"/>
    <n v="1274"/>
    <n v="559.923"/>
  </r>
  <r>
    <x v="8"/>
    <x v="0"/>
    <x v="0"/>
    <x v="1"/>
    <n v="6"/>
    <n v="810"/>
    <n v="304.31700000000001"/>
  </r>
  <r>
    <x v="8"/>
    <x v="3"/>
    <x v="0"/>
    <x v="2"/>
    <n v="7"/>
    <n v="1960"/>
    <n v="705.20799999999997"/>
  </r>
  <r>
    <x v="9"/>
    <x v="1"/>
    <x v="1"/>
    <x v="1"/>
    <n v="6"/>
    <n v="918"/>
    <n v="329.8374"/>
  </r>
  <r>
    <x v="9"/>
    <x v="2"/>
    <x v="2"/>
    <x v="2"/>
    <n v="8"/>
    <n v="1216"/>
    <n v="464.0256"/>
  </r>
  <r>
    <x v="9"/>
    <x v="2"/>
    <x v="1"/>
    <x v="1"/>
    <n v="8"/>
    <n v="1848"/>
    <n v="659.73599999999999"/>
  </r>
  <r>
    <x v="9"/>
    <x v="3"/>
    <x v="2"/>
    <x v="2"/>
    <n v="8"/>
    <n v="1448"/>
    <n v="496.66400000000004"/>
  </r>
  <r>
    <x v="9"/>
    <x v="2"/>
    <x v="2"/>
    <x v="1"/>
    <n v="10"/>
    <n v="2620"/>
    <n v="899.97"/>
  </r>
  <r>
    <x v="9"/>
    <x v="1"/>
    <x v="1"/>
    <x v="1"/>
    <n v="6"/>
    <n v="624"/>
    <n v="206.41919999999999"/>
  </r>
  <r>
    <x v="9"/>
    <x v="1"/>
    <x v="2"/>
    <x v="0"/>
    <n v="6"/>
    <n v="774"/>
    <n v="256.96800000000002"/>
  </r>
  <r>
    <x v="9"/>
    <x v="2"/>
    <x v="0"/>
    <x v="0"/>
    <n v="8"/>
    <n v="1552"/>
    <n v="599.072"/>
  </r>
  <r>
    <x v="9"/>
    <x v="1"/>
    <x v="2"/>
    <x v="1"/>
    <n v="9"/>
    <n v="2358"/>
    <n v="829.78019999999992"/>
  </r>
  <r>
    <x v="9"/>
    <x v="0"/>
    <x v="1"/>
    <x v="2"/>
    <n v="10"/>
    <n v="2470"/>
    <n v="817.32300000000009"/>
  </r>
  <r>
    <x v="9"/>
    <x v="3"/>
    <x v="1"/>
    <x v="1"/>
    <n v="10"/>
    <n v="1410"/>
    <n v="483.20699999999999"/>
  </r>
  <r>
    <x v="9"/>
    <x v="0"/>
    <x v="2"/>
    <x v="2"/>
    <n v="10"/>
    <n v="1130"/>
    <n v="401.15"/>
  </r>
  <r>
    <x v="9"/>
    <x v="0"/>
    <x v="0"/>
    <x v="0"/>
    <n v="6"/>
    <n v="1626"/>
    <n v="561.62040000000002"/>
  </r>
  <r>
    <x v="9"/>
    <x v="2"/>
    <x v="0"/>
    <x v="2"/>
    <n v="9"/>
    <n v="1089"/>
    <n v="393.67349999999999"/>
  </r>
  <r>
    <x v="9"/>
    <x v="2"/>
    <x v="1"/>
    <x v="0"/>
    <n v="6"/>
    <n v="1134"/>
    <n v="504.51660000000004"/>
  </r>
  <r>
    <x v="9"/>
    <x v="3"/>
    <x v="2"/>
    <x v="1"/>
    <n v="10"/>
    <n v="2050"/>
    <n v="627.29999999999995"/>
  </r>
  <r>
    <x v="9"/>
    <x v="1"/>
    <x v="1"/>
    <x v="1"/>
    <n v="6"/>
    <n v="1344"/>
    <n v="440.2944"/>
  </r>
  <r>
    <x v="9"/>
    <x v="1"/>
    <x v="2"/>
    <x v="1"/>
    <n v="7"/>
    <n v="1043"/>
    <n v="346.79750000000001"/>
  </r>
  <r>
    <x v="9"/>
    <x v="3"/>
    <x v="1"/>
    <x v="2"/>
    <n v="9"/>
    <n v="1521"/>
    <n v="607.48739999999998"/>
  </r>
  <r>
    <x v="9"/>
    <x v="0"/>
    <x v="2"/>
    <x v="1"/>
    <n v="9"/>
    <n v="2520"/>
    <n v="810.43200000000002"/>
  </r>
  <r>
    <x v="9"/>
    <x v="2"/>
    <x v="1"/>
    <x v="2"/>
    <n v="10"/>
    <n v="2910"/>
    <n v="1168.6559999999999"/>
  </r>
  <r>
    <x v="9"/>
    <x v="0"/>
    <x v="1"/>
    <x v="1"/>
    <n v="8"/>
    <n v="1160"/>
    <n v="508.31199999999995"/>
  </r>
  <r>
    <x v="9"/>
    <x v="0"/>
    <x v="0"/>
    <x v="2"/>
    <n v="7"/>
    <n v="1645"/>
    <n v="685.96499999999992"/>
  </r>
  <r>
    <x v="9"/>
    <x v="0"/>
    <x v="2"/>
    <x v="0"/>
    <n v="7"/>
    <n v="1827"/>
    <n v="619.71839999999997"/>
  </r>
  <r>
    <x v="9"/>
    <x v="0"/>
    <x v="1"/>
    <x v="0"/>
    <n v="9"/>
    <n v="2322"/>
    <n v="840.7962"/>
  </r>
  <r>
    <x v="9"/>
    <x v="3"/>
    <x v="0"/>
    <x v="2"/>
    <n v="9"/>
    <n v="2295"/>
    <n v="989.37450000000001"/>
  </r>
  <r>
    <x v="9"/>
    <x v="3"/>
    <x v="1"/>
    <x v="0"/>
    <n v="9"/>
    <n v="1494"/>
    <n v="663.93360000000007"/>
  </r>
  <r>
    <x v="9"/>
    <x v="1"/>
    <x v="2"/>
    <x v="1"/>
    <n v="9"/>
    <n v="2223"/>
    <n v="893.42369999999994"/>
  </r>
  <r>
    <x v="9"/>
    <x v="2"/>
    <x v="2"/>
    <x v="0"/>
    <n v="9"/>
    <n v="1278"/>
    <n v="465.44760000000002"/>
  </r>
  <r>
    <x v="9"/>
    <x v="0"/>
    <x v="0"/>
    <x v="1"/>
    <n v="9"/>
    <n v="1818"/>
    <n v="723.74580000000003"/>
  </r>
  <r>
    <x v="9"/>
    <x v="3"/>
    <x v="2"/>
    <x v="0"/>
    <n v="10"/>
    <n v="1170"/>
    <n v="431.96399999999994"/>
  </r>
  <r>
    <x v="9"/>
    <x v="3"/>
    <x v="0"/>
    <x v="0"/>
    <n v="8"/>
    <n v="2304"/>
    <n v="695.80799999999999"/>
  </r>
  <r>
    <x v="9"/>
    <x v="1"/>
    <x v="1"/>
    <x v="1"/>
    <n v="7"/>
    <n v="1617"/>
    <n v="722.47559999999999"/>
  </r>
  <r>
    <x v="9"/>
    <x v="2"/>
    <x v="0"/>
    <x v="1"/>
    <n v="6"/>
    <n v="720"/>
    <n v="259.63200000000001"/>
  </r>
  <r>
    <x v="9"/>
    <x v="1"/>
    <x v="1"/>
    <x v="0"/>
    <n v="9"/>
    <n v="2403"/>
    <n v="1068.6141"/>
  </r>
  <r>
    <x v="9"/>
    <x v="3"/>
    <x v="0"/>
    <x v="1"/>
    <n v="6"/>
    <n v="1626"/>
    <n v="616.41660000000002"/>
  </r>
  <r>
    <x v="10"/>
    <x v="1"/>
    <x v="2"/>
    <x v="1"/>
    <n v="7"/>
    <n v="1358"/>
    <n v="600.37180000000001"/>
  </r>
  <r>
    <x v="10"/>
    <x v="0"/>
    <x v="2"/>
    <x v="2"/>
    <n v="10"/>
    <n v="1390"/>
    <n v="419.78"/>
  </r>
  <r>
    <x v="10"/>
    <x v="3"/>
    <x v="1"/>
    <x v="2"/>
    <n v="7"/>
    <n v="1155"/>
    <n v="481.0575"/>
  </r>
  <r>
    <x v="10"/>
    <x v="0"/>
    <x v="2"/>
    <x v="1"/>
    <n v="7"/>
    <n v="1904"/>
    <n v="783.11519999999996"/>
  </r>
  <r>
    <x v="10"/>
    <x v="2"/>
    <x v="2"/>
    <x v="2"/>
    <n v="7"/>
    <n v="924"/>
    <n v="383.09040000000005"/>
  </r>
  <r>
    <x v="10"/>
    <x v="2"/>
    <x v="1"/>
    <x v="0"/>
    <n v="10"/>
    <n v="1170"/>
    <n v="455.13"/>
  </r>
  <r>
    <x v="10"/>
    <x v="1"/>
    <x v="1"/>
    <x v="1"/>
    <n v="9"/>
    <n v="1827"/>
    <n v="559.97550000000001"/>
  </r>
  <r>
    <x v="10"/>
    <x v="1"/>
    <x v="1"/>
    <x v="1"/>
    <n v="6"/>
    <n v="864"/>
    <n v="378.1728"/>
  </r>
  <r>
    <x v="10"/>
    <x v="3"/>
    <x v="0"/>
    <x v="2"/>
    <n v="6"/>
    <n v="1326"/>
    <n v="490.35480000000001"/>
  </r>
  <r>
    <x v="10"/>
    <x v="3"/>
    <x v="2"/>
    <x v="1"/>
    <n v="7"/>
    <n v="1911"/>
    <n v="633.49650000000008"/>
  </r>
  <r>
    <x v="10"/>
    <x v="1"/>
    <x v="1"/>
    <x v="1"/>
    <n v="9"/>
    <n v="2349"/>
    <n v="984.46589999999992"/>
  </r>
  <r>
    <x v="10"/>
    <x v="1"/>
    <x v="2"/>
    <x v="1"/>
    <n v="9"/>
    <n v="2610"/>
    <n v="963.61199999999997"/>
  </r>
  <r>
    <x v="10"/>
    <x v="3"/>
    <x v="1"/>
    <x v="1"/>
    <n v="9"/>
    <n v="1026"/>
    <n v="431.63820000000004"/>
  </r>
  <r>
    <x v="10"/>
    <x v="3"/>
    <x v="2"/>
    <x v="0"/>
    <n v="9"/>
    <n v="2646"/>
    <n v="993.83759999999995"/>
  </r>
  <r>
    <x v="10"/>
    <x v="1"/>
    <x v="1"/>
    <x v="0"/>
    <n v="9"/>
    <n v="1827"/>
    <n v="613.32389999999998"/>
  </r>
  <r>
    <x v="10"/>
    <x v="2"/>
    <x v="2"/>
    <x v="0"/>
    <n v="6"/>
    <n v="972"/>
    <n v="310.65120000000002"/>
  </r>
  <r>
    <x v="10"/>
    <x v="3"/>
    <x v="1"/>
    <x v="0"/>
    <n v="9"/>
    <n v="1935"/>
    <n v="688.86"/>
  </r>
  <r>
    <x v="10"/>
    <x v="2"/>
    <x v="0"/>
    <x v="2"/>
    <n v="9"/>
    <n v="2439"/>
    <n v="1082.6721"/>
  </r>
  <r>
    <x v="10"/>
    <x v="3"/>
    <x v="0"/>
    <x v="0"/>
    <n v="9"/>
    <n v="1863"/>
    <n v="797.17769999999996"/>
  </r>
  <r>
    <x v="10"/>
    <x v="2"/>
    <x v="1"/>
    <x v="2"/>
    <n v="6"/>
    <n v="750"/>
    <n v="253.12500000000003"/>
  </r>
  <r>
    <x v="10"/>
    <x v="2"/>
    <x v="1"/>
    <x v="1"/>
    <n v="9"/>
    <n v="1674"/>
    <n v="751.12379999999996"/>
  </r>
  <r>
    <x v="10"/>
    <x v="1"/>
    <x v="2"/>
    <x v="1"/>
    <n v="10"/>
    <n v="1200"/>
    <n v="468.6"/>
  </r>
  <r>
    <x v="10"/>
    <x v="3"/>
    <x v="0"/>
    <x v="1"/>
    <n v="6"/>
    <n v="1362"/>
    <n v="448.50659999999999"/>
  </r>
  <r>
    <x v="10"/>
    <x v="0"/>
    <x v="0"/>
    <x v="2"/>
    <n v="6"/>
    <n v="1782"/>
    <n v="663.61680000000001"/>
  </r>
  <r>
    <x v="10"/>
    <x v="1"/>
    <x v="1"/>
    <x v="1"/>
    <n v="6"/>
    <n v="1326"/>
    <n v="478.95120000000003"/>
  </r>
  <r>
    <x v="10"/>
    <x v="3"/>
    <x v="2"/>
    <x v="2"/>
    <n v="6"/>
    <n v="1386"/>
    <n v="512.95859999999993"/>
  </r>
  <r>
    <x v="10"/>
    <x v="2"/>
    <x v="2"/>
    <x v="1"/>
    <n v="9"/>
    <n v="1953"/>
    <n v="770.84910000000002"/>
  </r>
  <r>
    <x v="10"/>
    <x v="2"/>
    <x v="0"/>
    <x v="0"/>
    <n v="9"/>
    <n v="2295"/>
    <n v="982.03049999999996"/>
  </r>
  <r>
    <x v="10"/>
    <x v="0"/>
    <x v="1"/>
    <x v="2"/>
    <n v="8"/>
    <n v="1208"/>
    <n v="488.7568"/>
  </r>
  <r>
    <x v="10"/>
    <x v="0"/>
    <x v="1"/>
    <x v="1"/>
    <n v="8"/>
    <n v="2032"/>
    <n v="722.98559999999998"/>
  </r>
  <r>
    <x v="10"/>
    <x v="0"/>
    <x v="1"/>
    <x v="0"/>
    <n v="6"/>
    <n v="1290"/>
    <n v="425.18400000000003"/>
  </r>
  <r>
    <x v="10"/>
    <x v="0"/>
    <x v="2"/>
    <x v="0"/>
    <n v="10"/>
    <n v="1480"/>
    <n v="640.98799999999994"/>
  </r>
  <r>
    <x v="10"/>
    <x v="0"/>
    <x v="0"/>
    <x v="0"/>
    <n v="7"/>
    <n v="1085"/>
    <n v="458.62950000000001"/>
  </r>
  <r>
    <x v="10"/>
    <x v="1"/>
    <x v="2"/>
    <x v="0"/>
    <n v="8"/>
    <n v="1864"/>
    <n v="692.28960000000006"/>
  </r>
  <r>
    <x v="10"/>
    <x v="0"/>
    <x v="0"/>
    <x v="1"/>
    <n v="9"/>
    <n v="2682"/>
    <n v="970.34760000000006"/>
  </r>
  <r>
    <x v="10"/>
    <x v="2"/>
    <x v="0"/>
    <x v="1"/>
    <n v="7"/>
    <n v="1505"/>
    <n v="524.04100000000005"/>
  </r>
  <r>
    <x v="11"/>
    <x v="2"/>
    <x v="0"/>
    <x v="1"/>
    <n v="9"/>
    <n v="2592"/>
    <n v="857.43359999999996"/>
  </r>
  <r>
    <x v="11"/>
    <x v="3"/>
    <x v="2"/>
    <x v="0"/>
    <n v="7"/>
    <n v="1246"/>
    <n v="519.45740000000001"/>
  </r>
  <r>
    <x v="11"/>
    <x v="0"/>
    <x v="2"/>
    <x v="1"/>
    <n v="6"/>
    <n v="894"/>
    <n v="295.5564"/>
  </r>
  <r>
    <x v="11"/>
    <x v="2"/>
    <x v="2"/>
    <x v="0"/>
    <n v="6"/>
    <n v="1542"/>
    <n v="565.45140000000004"/>
  </r>
  <r>
    <x v="11"/>
    <x v="3"/>
    <x v="1"/>
    <x v="1"/>
    <n v="7"/>
    <n v="1169"/>
    <n v="384.13339999999999"/>
  </r>
  <r>
    <x v="11"/>
    <x v="2"/>
    <x v="1"/>
    <x v="1"/>
    <n v="6"/>
    <n v="744"/>
    <n v="253.8528"/>
  </r>
  <r>
    <x v="11"/>
    <x v="2"/>
    <x v="0"/>
    <x v="2"/>
    <n v="8"/>
    <n v="1448"/>
    <n v="446.8528"/>
  </r>
  <r>
    <x v="11"/>
    <x v="1"/>
    <x v="1"/>
    <x v="0"/>
    <n v="6"/>
    <n v="648"/>
    <n v="286.67520000000002"/>
  </r>
  <r>
    <x v="11"/>
    <x v="0"/>
    <x v="2"/>
    <x v="0"/>
    <n v="10"/>
    <n v="2090"/>
    <n v="900.99899999999991"/>
  </r>
  <r>
    <x v="11"/>
    <x v="0"/>
    <x v="0"/>
    <x v="2"/>
    <n v="8"/>
    <n v="952"/>
    <n v="354.90559999999999"/>
  </r>
  <r>
    <x v="11"/>
    <x v="0"/>
    <x v="1"/>
    <x v="1"/>
    <n v="8"/>
    <n v="1576"/>
    <n v="657.50720000000001"/>
  </r>
  <r>
    <x v="11"/>
    <x v="3"/>
    <x v="0"/>
    <x v="1"/>
    <n v="8"/>
    <n v="1376"/>
    <n v="451.87840000000006"/>
  </r>
  <r>
    <x v="11"/>
    <x v="1"/>
    <x v="2"/>
    <x v="1"/>
    <n v="10"/>
    <n v="2150"/>
    <n v="928.58500000000004"/>
  </r>
  <r>
    <x v="11"/>
    <x v="2"/>
    <x v="0"/>
    <x v="0"/>
    <n v="10"/>
    <n v="1810"/>
    <n v="579.20000000000005"/>
  </r>
  <r>
    <x v="11"/>
    <x v="0"/>
    <x v="1"/>
    <x v="2"/>
    <n v="9"/>
    <n v="2466"/>
    <n v="875.18340000000001"/>
  </r>
  <r>
    <x v="11"/>
    <x v="1"/>
    <x v="2"/>
    <x v="1"/>
    <n v="8"/>
    <n v="2144"/>
    <n v="868.10559999999998"/>
  </r>
  <r>
    <x v="11"/>
    <x v="0"/>
    <x v="0"/>
    <x v="0"/>
    <n v="8"/>
    <n v="2328"/>
    <n v="729.36240000000009"/>
  </r>
  <r>
    <x v="11"/>
    <x v="3"/>
    <x v="2"/>
    <x v="2"/>
    <n v="9"/>
    <n v="1962"/>
    <n v="594.28980000000001"/>
  </r>
  <r>
    <x v="11"/>
    <x v="2"/>
    <x v="1"/>
    <x v="0"/>
    <n v="10"/>
    <n v="2100"/>
    <n v="714.42"/>
  </r>
  <r>
    <x v="11"/>
    <x v="1"/>
    <x v="1"/>
    <x v="1"/>
    <n v="6"/>
    <n v="1446"/>
    <n v="552.80579999999998"/>
  </r>
  <r>
    <x v="11"/>
    <x v="1"/>
    <x v="2"/>
    <x v="0"/>
    <n v="9"/>
    <n v="1863"/>
    <n v="708.68520000000001"/>
  </r>
  <r>
    <x v="11"/>
    <x v="1"/>
    <x v="2"/>
    <x v="1"/>
    <n v="9"/>
    <n v="2358"/>
    <n v="970.08119999999997"/>
  </r>
  <r>
    <x v="11"/>
    <x v="1"/>
    <x v="1"/>
    <x v="1"/>
    <n v="10"/>
    <n v="2340"/>
    <n v="898.09199999999998"/>
  </r>
  <r>
    <x v="11"/>
    <x v="3"/>
    <x v="2"/>
    <x v="1"/>
    <n v="9"/>
    <n v="2565"/>
    <n v="789.50700000000006"/>
  </r>
  <r>
    <x v="11"/>
    <x v="0"/>
    <x v="0"/>
    <x v="1"/>
    <n v="8"/>
    <n v="1168"/>
    <n v="391.04640000000001"/>
  </r>
  <r>
    <x v="11"/>
    <x v="0"/>
    <x v="1"/>
    <x v="0"/>
    <n v="10"/>
    <n v="2040"/>
    <n v="710.12400000000002"/>
  </r>
  <r>
    <x v="11"/>
    <x v="2"/>
    <x v="1"/>
    <x v="2"/>
    <n v="7"/>
    <n v="1911"/>
    <n v="707.45219999999995"/>
  </r>
  <r>
    <x v="11"/>
    <x v="3"/>
    <x v="1"/>
    <x v="2"/>
    <n v="9"/>
    <n v="1206"/>
    <n v="448.14959999999996"/>
  </r>
  <r>
    <x v="11"/>
    <x v="0"/>
    <x v="2"/>
    <x v="2"/>
    <n v="9"/>
    <n v="1017"/>
    <n v="426.0213"/>
  </r>
  <r>
    <x v="11"/>
    <x v="1"/>
    <x v="1"/>
    <x v="1"/>
    <n v="7"/>
    <n v="1554"/>
    <n v="556.48739999999998"/>
  </r>
  <r>
    <x v="11"/>
    <x v="2"/>
    <x v="2"/>
    <x v="1"/>
    <n v="6"/>
    <n v="852"/>
    <n v="268.20960000000002"/>
  </r>
  <r>
    <x v="11"/>
    <x v="3"/>
    <x v="0"/>
    <x v="2"/>
    <n v="8"/>
    <n v="968"/>
    <n v="323.9896"/>
  </r>
  <r>
    <x v="11"/>
    <x v="3"/>
    <x v="1"/>
    <x v="0"/>
    <n v="7"/>
    <n v="749"/>
    <n v="256.90700000000004"/>
  </r>
  <r>
    <x v="11"/>
    <x v="2"/>
    <x v="2"/>
    <x v="2"/>
    <n v="7"/>
    <n v="1736"/>
    <n v="760.36800000000005"/>
  </r>
  <r>
    <x v="11"/>
    <x v="3"/>
    <x v="0"/>
    <x v="0"/>
    <n v="8"/>
    <n v="1984"/>
    <n v="693.4079999999999"/>
  </r>
  <r>
    <x v="11"/>
    <x v="1"/>
    <x v="1"/>
    <x v="1"/>
    <n v="8"/>
    <n v="2400"/>
    <n v="741.12"/>
  </r>
  <r>
    <x v="12"/>
    <x v="1"/>
    <x v="1"/>
    <x v="1"/>
    <n v="9"/>
    <n v="1152"/>
    <n v="388.8"/>
  </r>
  <r>
    <x v="12"/>
    <x v="2"/>
    <x v="0"/>
    <x v="1"/>
    <n v="6"/>
    <n v="1248"/>
    <n v="481.22879999999998"/>
  </r>
  <r>
    <x v="12"/>
    <x v="3"/>
    <x v="1"/>
    <x v="0"/>
    <n v="8"/>
    <n v="1992"/>
    <n v="776.48159999999996"/>
  </r>
  <r>
    <x v="12"/>
    <x v="1"/>
    <x v="1"/>
    <x v="1"/>
    <n v="10"/>
    <n v="1700"/>
    <n v="732.19"/>
  </r>
  <r>
    <x v="12"/>
    <x v="1"/>
    <x v="2"/>
    <x v="0"/>
    <n v="6"/>
    <n v="1302"/>
    <n v="392.03219999999999"/>
  </r>
  <r>
    <x v="12"/>
    <x v="3"/>
    <x v="2"/>
    <x v="1"/>
    <n v="10"/>
    <n v="1840"/>
    <n v="603.88800000000003"/>
  </r>
  <r>
    <x v="12"/>
    <x v="0"/>
    <x v="0"/>
    <x v="1"/>
    <n v="6"/>
    <n v="1074"/>
    <n v="447.21359999999999"/>
  </r>
  <r>
    <x v="12"/>
    <x v="0"/>
    <x v="0"/>
    <x v="0"/>
    <n v="8"/>
    <n v="1800"/>
    <n v="734.22"/>
  </r>
  <r>
    <x v="12"/>
    <x v="0"/>
    <x v="2"/>
    <x v="0"/>
    <n v="7"/>
    <n v="1960"/>
    <n v="721.86800000000005"/>
  </r>
  <r>
    <x v="12"/>
    <x v="3"/>
    <x v="2"/>
    <x v="2"/>
    <n v="8"/>
    <n v="936"/>
    <n v="319.55039999999997"/>
  </r>
  <r>
    <x v="12"/>
    <x v="3"/>
    <x v="2"/>
    <x v="0"/>
    <n v="8"/>
    <n v="1320"/>
    <n v="417.25200000000001"/>
  </r>
  <r>
    <x v="12"/>
    <x v="0"/>
    <x v="1"/>
    <x v="1"/>
    <n v="10"/>
    <n v="2070"/>
    <n v="706.077"/>
  </r>
  <r>
    <x v="12"/>
    <x v="1"/>
    <x v="2"/>
    <x v="1"/>
    <n v="10"/>
    <n v="2030"/>
    <n v="739.32600000000002"/>
  </r>
  <r>
    <x v="12"/>
    <x v="0"/>
    <x v="2"/>
    <x v="2"/>
    <n v="10"/>
    <n v="2820"/>
    <n v="1039.17"/>
  </r>
  <r>
    <x v="12"/>
    <x v="3"/>
    <x v="0"/>
    <x v="2"/>
    <n v="8"/>
    <n v="1048"/>
    <n v="456.08959999999996"/>
  </r>
  <r>
    <x v="12"/>
    <x v="1"/>
    <x v="1"/>
    <x v="1"/>
    <n v="7"/>
    <n v="2002"/>
    <n v="885.4846"/>
  </r>
  <r>
    <x v="12"/>
    <x v="3"/>
    <x v="0"/>
    <x v="0"/>
    <n v="10"/>
    <n v="1670"/>
    <n v="639.10899999999992"/>
  </r>
  <r>
    <x v="12"/>
    <x v="0"/>
    <x v="1"/>
    <x v="0"/>
    <n v="10"/>
    <n v="2460"/>
    <n v="892.73400000000004"/>
  </r>
  <r>
    <x v="12"/>
    <x v="0"/>
    <x v="1"/>
    <x v="2"/>
    <n v="9"/>
    <n v="1881"/>
    <n v="636.90660000000003"/>
  </r>
  <r>
    <x v="12"/>
    <x v="2"/>
    <x v="2"/>
    <x v="0"/>
    <n v="8"/>
    <n v="1848"/>
    <n v="571.77120000000002"/>
  </r>
  <r>
    <x v="12"/>
    <x v="2"/>
    <x v="1"/>
    <x v="1"/>
    <n v="7"/>
    <n v="784"/>
    <n v="326.45760000000001"/>
  </r>
  <r>
    <x v="12"/>
    <x v="1"/>
    <x v="2"/>
    <x v="1"/>
    <n v="9"/>
    <n v="2511"/>
    <n v="1126.9367999999999"/>
  </r>
  <r>
    <x v="12"/>
    <x v="1"/>
    <x v="2"/>
    <x v="1"/>
    <n v="6"/>
    <n v="1398"/>
    <n v="581.28840000000002"/>
  </r>
  <r>
    <x v="12"/>
    <x v="0"/>
    <x v="2"/>
    <x v="1"/>
    <n v="7"/>
    <n v="1288"/>
    <n v="559.12080000000003"/>
  </r>
  <r>
    <x v="12"/>
    <x v="2"/>
    <x v="2"/>
    <x v="2"/>
    <n v="8"/>
    <n v="1192"/>
    <n v="397.17439999999999"/>
  </r>
  <r>
    <x v="12"/>
    <x v="2"/>
    <x v="1"/>
    <x v="2"/>
    <n v="7"/>
    <n v="1960"/>
    <n v="722.65200000000004"/>
  </r>
  <r>
    <x v="12"/>
    <x v="2"/>
    <x v="2"/>
    <x v="1"/>
    <n v="8"/>
    <n v="1128"/>
    <n v="388.82159999999999"/>
  </r>
  <r>
    <x v="12"/>
    <x v="3"/>
    <x v="1"/>
    <x v="1"/>
    <n v="9"/>
    <n v="1323"/>
    <n v="538.99019999999996"/>
  </r>
  <r>
    <x v="12"/>
    <x v="2"/>
    <x v="0"/>
    <x v="2"/>
    <n v="6"/>
    <n v="750"/>
    <n v="255.82500000000002"/>
  </r>
  <r>
    <x v="12"/>
    <x v="0"/>
    <x v="0"/>
    <x v="2"/>
    <n v="7"/>
    <n v="910"/>
    <n v="381.92700000000002"/>
  </r>
  <r>
    <x v="12"/>
    <x v="3"/>
    <x v="1"/>
    <x v="2"/>
    <n v="9"/>
    <n v="2529"/>
    <n v="889.19640000000004"/>
  </r>
  <r>
    <x v="12"/>
    <x v="1"/>
    <x v="1"/>
    <x v="1"/>
    <n v="6"/>
    <n v="660"/>
    <n v="271.65600000000001"/>
  </r>
  <r>
    <x v="12"/>
    <x v="2"/>
    <x v="1"/>
    <x v="0"/>
    <n v="6"/>
    <n v="1392"/>
    <n v="540.23519999999996"/>
  </r>
  <r>
    <x v="12"/>
    <x v="2"/>
    <x v="0"/>
    <x v="0"/>
    <n v="10"/>
    <n v="1760"/>
    <n v="725.29600000000005"/>
  </r>
  <r>
    <x v="12"/>
    <x v="3"/>
    <x v="0"/>
    <x v="1"/>
    <n v="9"/>
    <n v="2511"/>
    <n v="984.81420000000003"/>
  </r>
  <r>
    <x v="12"/>
    <x v="1"/>
    <x v="1"/>
    <x v="0"/>
    <n v="6"/>
    <n v="822"/>
    <n v="289.8372"/>
  </r>
  <r>
    <x v="13"/>
    <x v="2"/>
    <x v="2"/>
    <x v="2"/>
    <n v="6"/>
    <n v="1176"/>
    <n v="374.0856"/>
  </r>
  <r>
    <x v="13"/>
    <x v="3"/>
    <x v="1"/>
    <x v="0"/>
    <n v="7"/>
    <n v="2030"/>
    <n v="771.4"/>
  </r>
  <r>
    <x v="13"/>
    <x v="1"/>
    <x v="1"/>
    <x v="1"/>
    <n v="10"/>
    <n v="1920"/>
    <n v="602.49600000000009"/>
  </r>
  <r>
    <x v="13"/>
    <x v="2"/>
    <x v="0"/>
    <x v="2"/>
    <n v="6"/>
    <n v="774"/>
    <n v="239.166"/>
  </r>
  <r>
    <x v="13"/>
    <x v="2"/>
    <x v="1"/>
    <x v="1"/>
    <n v="6"/>
    <n v="684"/>
    <n v="228.2508"/>
  </r>
  <r>
    <x v="13"/>
    <x v="3"/>
    <x v="0"/>
    <x v="0"/>
    <n v="6"/>
    <n v="1782"/>
    <n v="592.51499999999999"/>
  </r>
  <r>
    <x v="13"/>
    <x v="1"/>
    <x v="2"/>
    <x v="1"/>
    <n v="7"/>
    <n v="840"/>
    <n v="305.33999999999997"/>
  </r>
  <r>
    <x v="13"/>
    <x v="0"/>
    <x v="2"/>
    <x v="0"/>
    <n v="7"/>
    <n v="2030"/>
    <n v="630.51800000000003"/>
  </r>
  <r>
    <x v="13"/>
    <x v="3"/>
    <x v="2"/>
    <x v="0"/>
    <n v="10"/>
    <n v="1530"/>
    <n v="625.31100000000004"/>
  </r>
  <r>
    <x v="13"/>
    <x v="3"/>
    <x v="2"/>
    <x v="1"/>
    <n v="7"/>
    <n v="798"/>
    <n v="350.64120000000003"/>
  </r>
  <r>
    <x v="13"/>
    <x v="1"/>
    <x v="2"/>
    <x v="0"/>
    <n v="6"/>
    <n v="1398"/>
    <n v="592.89179999999999"/>
  </r>
  <r>
    <x v="13"/>
    <x v="2"/>
    <x v="0"/>
    <x v="0"/>
    <n v="10"/>
    <n v="2850"/>
    <n v="1176.7649999999999"/>
  </r>
  <r>
    <x v="13"/>
    <x v="1"/>
    <x v="1"/>
    <x v="1"/>
    <n v="10"/>
    <n v="2610"/>
    <n v="893.14200000000005"/>
  </r>
  <r>
    <x v="13"/>
    <x v="0"/>
    <x v="2"/>
    <x v="2"/>
    <n v="8"/>
    <n v="808"/>
    <n v="347.44"/>
  </r>
  <r>
    <x v="13"/>
    <x v="2"/>
    <x v="2"/>
    <x v="0"/>
    <n v="6"/>
    <n v="810"/>
    <n v="332.262"/>
  </r>
  <r>
    <x v="13"/>
    <x v="0"/>
    <x v="2"/>
    <x v="1"/>
    <n v="8"/>
    <n v="1128"/>
    <n v="343.92720000000003"/>
  </r>
  <r>
    <x v="13"/>
    <x v="2"/>
    <x v="1"/>
    <x v="2"/>
    <n v="6"/>
    <n v="630"/>
    <n v="242.10899999999998"/>
  </r>
  <r>
    <x v="13"/>
    <x v="3"/>
    <x v="2"/>
    <x v="2"/>
    <n v="10"/>
    <n v="2600"/>
    <n v="1051.44"/>
  </r>
  <r>
    <x v="13"/>
    <x v="1"/>
    <x v="1"/>
    <x v="0"/>
    <n v="6"/>
    <n v="810"/>
    <n v="286.57799999999997"/>
  </r>
  <r>
    <x v="13"/>
    <x v="1"/>
    <x v="1"/>
    <x v="1"/>
    <n v="10"/>
    <n v="1160"/>
    <n v="418.52800000000002"/>
  </r>
  <r>
    <x v="13"/>
    <x v="1"/>
    <x v="2"/>
    <x v="1"/>
    <n v="10"/>
    <n v="1960"/>
    <n v="600.93599999999992"/>
  </r>
  <r>
    <x v="13"/>
    <x v="0"/>
    <x v="1"/>
    <x v="0"/>
    <n v="8"/>
    <n v="936"/>
    <n v="401.63759999999996"/>
  </r>
  <r>
    <x v="13"/>
    <x v="3"/>
    <x v="1"/>
    <x v="1"/>
    <n v="8"/>
    <n v="1528"/>
    <n v="573.61120000000005"/>
  </r>
  <r>
    <x v="13"/>
    <x v="0"/>
    <x v="0"/>
    <x v="1"/>
    <n v="9"/>
    <n v="1728"/>
    <n v="666.14400000000001"/>
  </r>
  <r>
    <x v="13"/>
    <x v="3"/>
    <x v="1"/>
    <x v="2"/>
    <n v="7"/>
    <n v="1022"/>
    <n v="445.38760000000002"/>
  </r>
  <r>
    <x v="13"/>
    <x v="0"/>
    <x v="1"/>
    <x v="2"/>
    <n v="9"/>
    <n v="2178"/>
    <n v="836.13420000000008"/>
  </r>
  <r>
    <x v="13"/>
    <x v="0"/>
    <x v="1"/>
    <x v="1"/>
    <n v="9"/>
    <n v="2268"/>
    <n v="903.11760000000004"/>
  </r>
  <r>
    <x v="13"/>
    <x v="0"/>
    <x v="0"/>
    <x v="0"/>
    <n v="6"/>
    <n v="1194"/>
    <n v="439.86959999999999"/>
  </r>
  <r>
    <x v="13"/>
    <x v="0"/>
    <x v="0"/>
    <x v="2"/>
    <n v="9"/>
    <n v="1989"/>
    <n v="615.7944"/>
  </r>
  <r>
    <x v="13"/>
    <x v="1"/>
    <x v="1"/>
    <x v="1"/>
    <n v="7"/>
    <n v="1435"/>
    <n v="500.3845"/>
  </r>
  <r>
    <x v="13"/>
    <x v="3"/>
    <x v="0"/>
    <x v="1"/>
    <n v="10"/>
    <n v="1360"/>
    <n v="600.30399999999997"/>
  </r>
  <r>
    <x v="13"/>
    <x v="1"/>
    <x v="2"/>
    <x v="1"/>
    <n v="8"/>
    <n v="1064"/>
    <n v="453.68959999999998"/>
  </r>
  <r>
    <x v="13"/>
    <x v="2"/>
    <x v="0"/>
    <x v="1"/>
    <n v="6"/>
    <n v="1680"/>
    <n v="723.24"/>
  </r>
  <r>
    <x v="13"/>
    <x v="2"/>
    <x v="2"/>
    <x v="1"/>
    <n v="9"/>
    <n v="2169"/>
    <n v="659.59289999999999"/>
  </r>
  <r>
    <x v="13"/>
    <x v="2"/>
    <x v="1"/>
    <x v="0"/>
    <n v="8"/>
    <n v="1176"/>
    <n v="509.91359999999997"/>
  </r>
  <r>
    <x v="13"/>
    <x v="3"/>
    <x v="0"/>
    <x v="2"/>
    <n v="6"/>
    <n v="924"/>
    <n v="391.49880000000002"/>
  </r>
  <r>
    <x v="14"/>
    <x v="1"/>
    <x v="2"/>
    <x v="0"/>
    <n v="7"/>
    <n v="812"/>
    <n v="247.33519999999999"/>
  </r>
  <r>
    <x v="14"/>
    <x v="2"/>
    <x v="1"/>
    <x v="0"/>
    <n v="6"/>
    <n v="1704"/>
    <n v="685.00800000000004"/>
  </r>
  <r>
    <x v="14"/>
    <x v="0"/>
    <x v="2"/>
    <x v="0"/>
    <n v="7"/>
    <n v="1869"/>
    <n v="775.07429999999999"/>
  </r>
  <r>
    <x v="14"/>
    <x v="2"/>
    <x v="0"/>
    <x v="2"/>
    <n v="7"/>
    <n v="896"/>
    <n v="353.92"/>
  </r>
  <r>
    <x v="14"/>
    <x v="0"/>
    <x v="0"/>
    <x v="0"/>
    <n v="6"/>
    <n v="1650"/>
    <n v="694.65"/>
  </r>
  <r>
    <x v="14"/>
    <x v="3"/>
    <x v="1"/>
    <x v="2"/>
    <n v="10"/>
    <n v="1600"/>
    <n v="713.44"/>
  </r>
  <r>
    <x v="14"/>
    <x v="3"/>
    <x v="1"/>
    <x v="1"/>
    <n v="8"/>
    <n v="1136"/>
    <n v="378.74239999999998"/>
  </r>
  <r>
    <x v="14"/>
    <x v="0"/>
    <x v="1"/>
    <x v="2"/>
    <n v="7"/>
    <n v="784"/>
    <n v="240.2176"/>
  </r>
  <r>
    <x v="14"/>
    <x v="2"/>
    <x v="1"/>
    <x v="1"/>
    <n v="9"/>
    <n v="1062"/>
    <n v="475.1388"/>
  </r>
  <r>
    <x v="14"/>
    <x v="0"/>
    <x v="1"/>
    <x v="1"/>
    <n v="6"/>
    <n v="1032"/>
    <n v="456.35039999999998"/>
  </r>
  <r>
    <x v="14"/>
    <x v="0"/>
    <x v="1"/>
    <x v="0"/>
    <n v="6"/>
    <n v="1644"/>
    <n v="579.83879999999999"/>
  </r>
  <r>
    <x v="14"/>
    <x v="0"/>
    <x v="2"/>
    <x v="1"/>
    <n v="10"/>
    <n v="1090"/>
    <n v="435.12799999999999"/>
  </r>
  <r>
    <x v="14"/>
    <x v="1"/>
    <x v="2"/>
    <x v="1"/>
    <n v="9"/>
    <n v="1089"/>
    <n v="330.83820000000003"/>
  </r>
  <r>
    <x v="14"/>
    <x v="3"/>
    <x v="2"/>
    <x v="2"/>
    <n v="10"/>
    <n v="2940"/>
    <n v="1075.7460000000001"/>
  </r>
  <r>
    <x v="14"/>
    <x v="2"/>
    <x v="0"/>
    <x v="1"/>
    <n v="9"/>
    <n v="1098"/>
    <n v="332.91360000000003"/>
  </r>
  <r>
    <x v="14"/>
    <x v="3"/>
    <x v="0"/>
    <x v="1"/>
    <n v="6"/>
    <n v="1296"/>
    <n v="465.00479999999999"/>
  </r>
  <r>
    <x v="14"/>
    <x v="2"/>
    <x v="2"/>
    <x v="0"/>
    <n v="9"/>
    <n v="1908"/>
    <n v="679.82040000000006"/>
  </r>
  <r>
    <x v="14"/>
    <x v="1"/>
    <x v="1"/>
    <x v="1"/>
    <n v="6"/>
    <n v="1050"/>
    <n v="434.49"/>
  </r>
  <r>
    <x v="14"/>
    <x v="1"/>
    <x v="2"/>
    <x v="1"/>
    <n v="8"/>
    <n v="2064"/>
    <n v="817.55039999999997"/>
  </r>
  <r>
    <x v="14"/>
    <x v="2"/>
    <x v="2"/>
    <x v="1"/>
    <n v="7"/>
    <n v="1904"/>
    <n v="699.72"/>
  </r>
  <r>
    <x v="14"/>
    <x v="0"/>
    <x v="2"/>
    <x v="2"/>
    <n v="7"/>
    <n v="1085"/>
    <n v="388.5385"/>
  </r>
  <r>
    <x v="14"/>
    <x v="2"/>
    <x v="0"/>
    <x v="0"/>
    <n v="7"/>
    <n v="1120"/>
    <n v="471.96800000000002"/>
  </r>
  <r>
    <x v="14"/>
    <x v="1"/>
    <x v="1"/>
    <x v="1"/>
    <n v="9"/>
    <n v="1035"/>
    <n v="386.98650000000004"/>
  </r>
  <r>
    <x v="14"/>
    <x v="1"/>
    <x v="1"/>
    <x v="0"/>
    <n v="10"/>
    <n v="1140"/>
    <n v="437.19"/>
  </r>
  <r>
    <x v="14"/>
    <x v="1"/>
    <x v="2"/>
    <x v="1"/>
    <n v="6"/>
    <n v="1182"/>
    <n v="390.88740000000001"/>
  </r>
  <r>
    <x v="14"/>
    <x v="3"/>
    <x v="0"/>
    <x v="0"/>
    <n v="6"/>
    <n v="792"/>
    <n v="348.24239999999998"/>
  </r>
  <r>
    <x v="14"/>
    <x v="2"/>
    <x v="2"/>
    <x v="2"/>
    <n v="7"/>
    <n v="2093"/>
    <n v="671.85300000000007"/>
  </r>
  <r>
    <x v="14"/>
    <x v="1"/>
    <x v="1"/>
    <x v="1"/>
    <n v="10"/>
    <n v="2890"/>
    <n v="873.93600000000004"/>
  </r>
  <r>
    <x v="14"/>
    <x v="2"/>
    <x v="1"/>
    <x v="2"/>
    <n v="10"/>
    <n v="1540"/>
    <n v="541.15599999999995"/>
  </r>
  <r>
    <x v="14"/>
    <x v="3"/>
    <x v="0"/>
    <x v="2"/>
    <n v="10"/>
    <n v="2500"/>
    <n v="968.75"/>
  </r>
  <r>
    <x v="14"/>
    <x v="3"/>
    <x v="1"/>
    <x v="0"/>
    <n v="9"/>
    <n v="1350"/>
    <n v="566.73"/>
  </r>
  <r>
    <x v="14"/>
    <x v="0"/>
    <x v="0"/>
    <x v="2"/>
    <n v="8"/>
    <n v="1440"/>
    <n v="479.66399999999999"/>
  </r>
  <r>
    <x v="14"/>
    <x v="1"/>
    <x v="1"/>
    <x v="1"/>
    <n v="7"/>
    <n v="1757"/>
    <n v="786.25750000000005"/>
  </r>
  <r>
    <x v="14"/>
    <x v="0"/>
    <x v="0"/>
    <x v="1"/>
    <n v="6"/>
    <n v="924"/>
    <n v="387.98759999999999"/>
  </r>
  <r>
    <x v="14"/>
    <x v="3"/>
    <x v="2"/>
    <x v="0"/>
    <n v="8"/>
    <n v="1536"/>
    <n v="537.59999999999991"/>
  </r>
  <r>
    <x v="14"/>
    <x v="3"/>
    <x v="2"/>
    <x v="1"/>
    <n v="8"/>
    <n v="1976"/>
    <n v="592.99759999999992"/>
  </r>
  <r>
    <x v="15"/>
    <x v="3"/>
    <x v="1"/>
    <x v="0"/>
    <n v="9"/>
    <n v="2331"/>
    <n v="826.33949999999993"/>
  </r>
  <r>
    <x v="15"/>
    <x v="3"/>
    <x v="0"/>
    <x v="0"/>
    <n v="8"/>
    <n v="2160"/>
    <n v="936.14400000000001"/>
  </r>
  <r>
    <x v="15"/>
    <x v="1"/>
    <x v="1"/>
    <x v="1"/>
    <n v="10"/>
    <n v="1800"/>
    <n v="715.5"/>
  </r>
  <r>
    <x v="15"/>
    <x v="1"/>
    <x v="2"/>
    <x v="1"/>
    <n v="6"/>
    <n v="1176"/>
    <n v="487.0992"/>
  </r>
  <r>
    <x v="15"/>
    <x v="1"/>
    <x v="1"/>
    <x v="1"/>
    <n v="8"/>
    <n v="1248"/>
    <n v="454.27199999999999"/>
  </r>
  <r>
    <x v="15"/>
    <x v="2"/>
    <x v="0"/>
    <x v="2"/>
    <n v="10"/>
    <n v="1270"/>
    <n v="411.86099999999999"/>
  </r>
  <r>
    <x v="15"/>
    <x v="3"/>
    <x v="2"/>
    <x v="2"/>
    <n v="10"/>
    <n v="2280"/>
    <n v="720.25200000000007"/>
  </r>
  <r>
    <x v="15"/>
    <x v="1"/>
    <x v="2"/>
    <x v="1"/>
    <n v="8"/>
    <n v="2248"/>
    <n v="842.32559999999989"/>
  </r>
  <r>
    <x v="15"/>
    <x v="3"/>
    <x v="1"/>
    <x v="2"/>
    <n v="10"/>
    <n v="1250"/>
    <n v="431.5"/>
  </r>
  <r>
    <x v="15"/>
    <x v="2"/>
    <x v="2"/>
    <x v="0"/>
    <n v="10"/>
    <n v="1090"/>
    <n v="408.64100000000002"/>
  </r>
  <r>
    <x v="15"/>
    <x v="2"/>
    <x v="1"/>
    <x v="0"/>
    <n v="8"/>
    <n v="856"/>
    <n v="267.928"/>
  </r>
  <r>
    <x v="15"/>
    <x v="0"/>
    <x v="0"/>
    <x v="2"/>
    <n v="7"/>
    <n v="1456"/>
    <n v="442.47840000000002"/>
  </r>
  <r>
    <x v="15"/>
    <x v="3"/>
    <x v="0"/>
    <x v="2"/>
    <n v="7"/>
    <n v="735"/>
    <n v="249.9735"/>
  </r>
  <r>
    <x v="15"/>
    <x v="0"/>
    <x v="2"/>
    <x v="0"/>
    <n v="7"/>
    <n v="1617"/>
    <n v="635.3193"/>
  </r>
  <r>
    <x v="15"/>
    <x v="1"/>
    <x v="2"/>
    <x v="0"/>
    <n v="8"/>
    <n v="2176"/>
    <n v="770.08640000000003"/>
  </r>
  <r>
    <x v="15"/>
    <x v="2"/>
    <x v="2"/>
    <x v="2"/>
    <n v="8"/>
    <n v="1880"/>
    <n v="659.88"/>
  </r>
  <r>
    <x v="15"/>
    <x v="3"/>
    <x v="1"/>
    <x v="1"/>
    <n v="7"/>
    <n v="1155"/>
    <n v="460.26750000000004"/>
  </r>
  <r>
    <x v="15"/>
    <x v="1"/>
    <x v="2"/>
    <x v="1"/>
    <n v="6"/>
    <n v="1638"/>
    <n v="553.64400000000001"/>
  </r>
  <r>
    <x v="15"/>
    <x v="1"/>
    <x v="1"/>
    <x v="0"/>
    <n v="8"/>
    <n v="2240"/>
    <n v="864.64"/>
  </r>
  <r>
    <x v="15"/>
    <x v="0"/>
    <x v="2"/>
    <x v="1"/>
    <n v="7"/>
    <n v="1141"/>
    <n v="388.05410000000001"/>
  </r>
  <r>
    <x v="15"/>
    <x v="0"/>
    <x v="0"/>
    <x v="0"/>
    <n v="6"/>
    <n v="1506"/>
    <n v="476.19719999999995"/>
  </r>
  <r>
    <x v="15"/>
    <x v="2"/>
    <x v="1"/>
    <x v="1"/>
    <n v="6"/>
    <n v="1482"/>
    <n v="481.05720000000002"/>
  </r>
  <r>
    <x v="15"/>
    <x v="3"/>
    <x v="0"/>
    <x v="1"/>
    <n v="8"/>
    <n v="1712"/>
    <n v="724.17599999999993"/>
  </r>
  <r>
    <x v="15"/>
    <x v="2"/>
    <x v="1"/>
    <x v="2"/>
    <n v="9"/>
    <n v="2214"/>
    <n v="785.74860000000001"/>
  </r>
  <r>
    <x v="15"/>
    <x v="0"/>
    <x v="1"/>
    <x v="1"/>
    <n v="8"/>
    <n v="1104"/>
    <n v="461.58240000000001"/>
  </r>
  <r>
    <x v="15"/>
    <x v="1"/>
    <x v="1"/>
    <x v="1"/>
    <n v="7"/>
    <n v="1113"/>
    <n v="438.63330000000002"/>
  </r>
  <r>
    <x v="15"/>
    <x v="2"/>
    <x v="0"/>
    <x v="1"/>
    <n v="8"/>
    <n v="2304"/>
    <n v="802.25279999999998"/>
  </r>
  <r>
    <x v="15"/>
    <x v="0"/>
    <x v="2"/>
    <x v="2"/>
    <n v="10"/>
    <n v="2200"/>
    <n v="811.58"/>
  </r>
  <r>
    <x v="15"/>
    <x v="0"/>
    <x v="1"/>
    <x v="0"/>
    <n v="6"/>
    <n v="1488"/>
    <n v="668.85599999999999"/>
  </r>
  <r>
    <x v="15"/>
    <x v="3"/>
    <x v="2"/>
    <x v="0"/>
    <n v="7"/>
    <n v="714"/>
    <n v="260.61"/>
  </r>
  <r>
    <x v="15"/>
    <x v="2"/>
    <x v="2"/>
    <x v="1"/>
    <n v="8"/>
    <n v="1488"/>
    <n v="585.08159999999998"/>
  </r>
  <r>
    <x v="15"/>
    <x v="2"/>
    <x v="0"/>
    <x v="0"/>
    <n v="10"/>
    <n v="1990"/>
    <n v="699.48500000000001"/>
  </r>
  <r>
    <x v="15"/>
    <x v="3"/>
    <x v="2"/>
    <x v="1"/>
    <n v="9"/>
    <n v="2385"/>
    <n v="824.25600000000009"/>
  </r>
  <r>
    <x v="15"/>
    <x v="0"/>
    <x v="1"/>
    <x v="2"/>
    <n v="6"/>
    <n v="1446"/>
    <n v="468.93779999999998"/>
  </r>
  <r>
    <x v="15"/>
    <x v="1"/>
    <x v="1"/>
    <x v="1"/>
    <n v="10"/>
    <n v="2000"/>
    <n v="623.80000000000007"/>
  </r>
  <r>
    <x v="15"/>
    <x v="0"/>
    <x v="0"/>
    <x v="1"/>
    <n v="10"/>
    <n v="2740"/>
    <n v="1167.5139999999999"/>
  </r>
  <r>
    <x v="16"/>
    <x v="1"/>
    <x v="1"/>
    <x v="1"/>
    <n v="10"/>
    <n v="2210"/>
    <n v="992.95299999999997"/>
  </r>
  <r>
    <x v="16"/>
    <x v="3"/>
    <x v="2"/>
    <x v="2"/>
    <n v="10"/>
    <n v="2190"/>
    <n v="938.63400000000001"/>
  </r>
  <r>
    <x v="16"/>
    <x v="0"/>
    <x v="2"/>
    <x v="0"/>
    <n v="10"/>
    <n v="1720"/>
    <n v="695.05200000000002"/>
  </r>
  <r>
    <x v="16"/>
    <x v="1"/>
    <x v="2"/>
    <x v="1"/>
    <n v="9"/>
    <n v="1566"/>
    <n v="580.82939999999996"/>
  </r>
  <r>
    <x v="16"/>
    <x v="2"/>
    <x v="2"/>
    <x v="0"/>
    <n v="9"/>
    <n v="2196"/>
    <n v="851.60879999999997"/>
  </r>
  <r>
    <x v="16"/>
    <x v="2"/>
    <x v="0"/>
    <x v="0"/>
    <n v="10"/>
    <n v="1520"/>
    <n v="660.28800000000001"/>
  </r>
  <r>
    <x v="16"/>
    <x v="1"/>
    <x v="1"/>
    <x v="1"/>
    <n v="9"/>
    <n v="2331"/>
    <n v="861.07140000000004"/>
  </r>
  <r>
    <x v="16"/>
    <x v="0"/>
    <x v="0"/>
    <x v="0"/>
    <n v="10"/>
    <n v="1710"/>
    <n v="646.20900000000006"/>
  </r>
  <r>
    <x v="16"/>
    <x v="2"/>
    <x v="0"/>
    <x v="1"/>
    <n v="7"/>
    <n v="903"/>
    <n v="325.80240000000003"/>
  </r>
  <r>
    <x v="16"/>
    <x v="3"/>
    <x v="1"/>
    <x v="0"/>
    <n v="9"/>
    <n v="2205"/>
    <n v="954.9855"/>
  </r>
  <r>
    <x v="16"/>
    <x v="1"/>
    <x v="2"/>
    <x v="0"/>
    <n v="8"/>
    <n v="1664"/>
    <n v="671.09119999999996"/>
  </r>
  <r>
    <x v="16"/>
    <x v="0"/>
    <x v="1"/>
    <x v="1"/>
    <n v="10"/>
    <n v="1010"/>
    <n v="385.82"/>
  </r>
  <r>
    <x v="16"/>
    <x v="2"/>
    <x v="1"/>
    <x v="1"/>
    <n v="10"/>
    <n v="2660"/>
    <n v="841.09199999999998"/>
  </r>
  <r>
    <x v="16"/>
    <x v="0"/>
    <x v="2"/>
    <x v="1"/>
    <n v="7"/>
    <n v="749"/>
    <n v="304.99279999999999"/>
  </r>
  <r>
    <x v="16"/>
    <x v="1"/>
    <x v="1"/>
    <x v="0"/>
    <n v="10"/>
    <n v="1220"/>
    <n v="443.83600000000001"/>
  </r>
  <r>
    <x v="16"/>
    <x v="3"/>
    <x v="2"/>
    <x v="1"/>
    <n v="6"/>
    <n v="1014"/>
    <n v="341.41379999999998"/>
  </r>
  <r>
    <x v="16"/>
    <x v="0"/>
    <x v="2"/>
    <x v="2"/>
    <n v="8"/>
    <n v="1008"/>
    <n v="437.47199999999998"/>
  </r>
  <r>
    <x v="16"/>
    <x v="0"/>
    <x v="0"/>
    <x v="2"/>
    <n v="6"/>
    <n v="1638"/>
    <n v="621.45720000000006"/>
  </r>
  <r>
    <x v="16"/>
    <x v="0"/>
    <x v="1"/>
    <x v="2"/>
    <n v="9"/>
    <n v="1665"/>
    <n v="608.22450000000003"/>
  </r>
  <r>
    <x v="16"/>
    <x v="2"/>
    <x v="2"/>
    <x v="1"/>
    <n v="9"/>
    <n v="1737"/>
    <n v="529.95870000000002"/>
  </r>
  <r>
    <x v="16"/>
    <x v="2"/>
    <x v="2"/>
    <x v="2"/>
    <n v="7"/>
    <n v="1610"/>
    <n v="483.16099999999994"/>
  </r>
  <r>
    <x v="16"/>
    <x v="3"/>
    <x v="0"/>
    <x v="2"/>
    <n v="6"/>
    <n v="750"/>
    <n v="292.125"/>
  </r>
  <r>
    <x v="16"/>
    <x v="3"/>
    <x v="0"/>
    <x v="0"/>
    <n v="9"/>
    <n v="1791"/>
    <n v="755.80200000000002"/>
  </r>
  <r>
    <x v="16"/>
    <x v="2"/>
    <x v="1"/>
    <x v="2"/>
    <n v="10"/>
    <n v="1880"/>
    <n v="679.62"/>
  </r>
  <r>
    <x v="16"/>
    <x v="1"/>
    <x v="1"/>
    <x v="1"/>
    <n v="8"/>
    <n v="1280"/>
    <n v="475.392"/>
  </r>
  <r>
    <x v="16"/>
    <x v="2"/>
    <x v="0"/>
    <x v="2"/>
    <n v="10"/>
    <n v="1980"/>
    <n v="680.52600000000007"/>
  </r>
  <r>
    <x v="16"/>
    <x v="1"/>
    <x v="2"/>
    <x v="1"/>
    <n v="10"/>
    <n v="2080"/>
    <n v="716.14400000000001"/>
  </r>
  <r>
    <x v="16"/>
    <x v="2"/>
    <x v="1"/>
    <x v="0"/>
    <n v="9"/>
    <n v="2277"/>
    <n v="969.77430000000004"/>
  </r>
  <r>
    <x v="16"/>
    <x v="3"/>
    <x v="2"/>
    <x v="0"/>
    <n v="8"/>
    <n v="1272"/>
    <n v="566.2944"/>
  </r>
  <r>
    <x v="16"/>
    <x v="1"/>
    <x v="1"/>
    <x v="1"/>
    <n v="6"/>
    <n v="1254"/>
    <n v="514.39080000000001"/>
  </r>
  <r>
    <x v="16"/>
    <x v="0"/>
    <x v="1"/>
    <x v="0"/>
    <n v="7"/>
    <n v="1603"/>
    <n v="696.98440000000005"/>
  </r>
  <r>
    <x v="16"/>
    <x v="3"/>
    <x v="0"/>
    <x v="1"/>
    <n v="6"/>
    <n v="1530"/>
    <n v="581.70600000000002"/>
  </r>
  <r>
    <x v="16"/>
    <x v="0"/>
    <x v="0"/>
    <x v="1"/>
    <n v="7"/>
    <n v="1862"/>
    <n v="713.70459999999991"/>
  </r>
  <r>
    <x v="16"/>
    <x v="3"/>
    <x v="1"/>
    <x v="2"/>
    <n v="7"/>
    <n v="1484"/>
    <n v="655.77960000000007"/>
  </r>
  <r>
    <x v="16"/>
    <x v="1"/>
    <x v="2"/>
    <x v="1"/>
    <n v="8"/>
    <n v="1472"/>
    <n v="468.6848"/>
  </r>
  <r>
    <x v="16"/>
    <x v="3"/>
    <x v="1"/>
    <x v="1"/>
    <n v="7"/>
    <n v="1120"/>
    <n v="488.43199999999996"/>
  </r>
  <r>
    <x v="17"/>
    <x v="1"/>
    <x v="1"/>
    <x v="1"/>
    <n v="10"/>
    <n v="1860"/>
    <n v="724.65599999999995"/>
  </r>
  <r>
    <x v="17"/>
    <x v="1"/>
    <x v="2"/>
    <x v="1"/>
    <n v="9"/>
    <n v="1368"/>
    <n v="421.48079999999999"/>
  </r>
  <r>
    <x v="17"/>
    <x v="2"/>
    <x v="1"/>
    <x v="2"/>
    <n v="10"/>
    <n v="2460"/>
    <n v="774.9"/>
  </r>
  <r>
    <x v="17"/>
    <x v="2"/>
    <x v="2"/>
    <x v="1"/>
    <n v="9"/>
    <n v="1863"/>
    <n v="799.04070000000002"/>
  </r>
  <r>
    <x v="17"/>
    <x v="3"/>
    <x v="0"/>
    <x v="0"/>
    <n v="9"/>
    <n v="2646"/>
    <n v="892.23119999999994"/>
  </r>
  <r>
    <x v="17"/>
    <x v="0"/>
    <x v="2"/>
    <x v="2"/>
    <n v="7"/>
    <n v="1295"/>
    <n v="526.029"/>
  </r>
  <r>
    <x v="17"/>
    <x v="2"/>
    <x v="0"/>
    <x v="2"/>
    <n v="8"/>
    <n v="1552"/>
    <n v="615.36800000000005"/>
  </r>
  <r>
    <x v="17"/>
    <x v="2"/>
    <x v="2"/>
    <x v="0"/>
    <n v="6"/>
    <n v="612"/>
    <n v="237.02759999999998"/>
  </r>
  <r>
    <x v="17"/>
    <x v="0"/>
    <x v="1"/>
    <x v="1"/>
    <n v="9"/>
    <n v="2376"/>
    <n v="881.25840000000005"/>
  </r>
  <r>
    <x v="17"/>
    <x v="3"/>
    <x v="1"/>
    <x v="1"/>
    <n v="7"/>
    <n v="2023"/>
    <n v="732.73060000000009"/>
  </r>
  <r>
    <x v="17"/>
    <x v="0"/>
    <x v="2"/>
    <x v="0"/>
    <n v="7"/>
    <n v="2009"/>
    <n v="772.8623"/>
  </r>
  <r>
    <x v="17"/>
    <x v="2"/>
    <x v="1"/>
    <x v="1"/>
    <n v="6"/>
    <n v="1218"/>
    <n v="441.64679999999998"/>
  </r>
  <r>
    <x v="17"/>
    <x v="1"/>
    <x v="1"/>
    <x v="0"/>
    <n v="6"/>
    <n v="672"/>
    <n v="202.80960000000002"/>
  </r>
  <r>
    <x v="17"/>
    <x v="2"/>
    <x v="2"/>
    <x v="2"/>
    <n v="7"/>
    <n v="1610"/>
    <n v="497.49"/>
  </r>
  <r>
    <x v="17"/>
    <x v="0"/>
    <x v="1"/>
    <x v="2"/>
    <n v="6"/>
    <n v="696"/>
    <n v="300.53280000000001"/>
  </r>
  <r>
    <x v="17"/>
    <x v="3"/>
    <x v="2"/>
    <x v="1"/>
    <n v="10"/>
    <n v="1860"/>
    <n v="812.82"/>
  </r>
  <r>
    <x v="17"/>
    <x v="0"/>
    <x v="1"/>
    <x v="0"/>
    <n v="9"/>
    <n v="1296"/>
    <n v="557.79840000000002"/>
  </r>
  <r>
    <x v="17"/>
    <x v="0"/>
    <x v="0"/>
    <x v="1"/>
    <n v="10"/>
    <n v="1850"/>
    <n v="821.4"/>
  </r>
  <r>
    <x v="17"/>
    <x v="3"/>
    <x v="0"/>
    <x v="2"/>
    <n v="10"/>
    <n v="2770"/>
    <n v="838.202"/>
  </r>
  <r>
    <x v="17"/>
    <x v="1"/>
    <x v="1"/>
    <x v="1"/>
    <n v="6"/>
    <n v="1182"/>
    <n v="496.7946"/>
  </r>
  <r>
    <x v="17"/>
    <x v="3"/>
    <x v="0"/>
    <x v="1"/>
    <n v="9"/>
    <n v="2511"/>
    <n v="954.18000000000006"/>
  </r>
  <r>
    <x v="17"/>
    <x v="3"/>
    <x v="2"/>
    <x v="0"/>
    <n v="10"/>
    <n v="2900"/>
    <n v="1036.17"/>
  </r>
  <r>
    <x v="17"/>
    <x v="2"/>
    <x v="1"/>
    <x v="0"/>
    <n v="9"/>
    <n v="2610"/>
    <n v="805.70699999999988"/>
  </r>
  <r>
    <x v="17"/>
    <x v="3"/>
    <x v="2"/>
    <x v="2"/>
    <n v="8"/>
    <n v="2016"/>
    <n v="620.928"/>
  </r>
  <r>
    <x v="17"/>
    <x v="0"/>
    <x v="0"/>
    <x v="2"/>
    <n v="7"/>
    <n v="1659"/>
    <n v="734.10749999999996"/>
  </r>
  <r>
    <x v="17"/>
    <x v="2"/>
    <x v="0"/>
    <x v="0"/>
    <n v="10"/>
    <n v="1010"/>
    <n v="401.17200000000003"/>
  </r>
  <r>
    <x v="17"/>
    <x v="2"/>
    <x v="0"/>
    <x v="1"/>
    <n v="7"/>
    <n v="1610"/>
    <n v="593.44600000000003"/>
  </r>
  <r>
    <x v="17"/>
    <x v="1"/>
    <x v="1"/>
    <x v="1"/>
    <n v="10"/>
    <n v="2860"/>
    <n v="1138.8520000000001"/>
  </r>
  <r>
    <x v="17"/>
    <x v="3"/>
    <x v="1"/>
    <x v="2"/>
    <n v="10"/>
    <n v="2270"/>
    <n v="872.36099999999999"/>
  </r>
  <r>
    <x v="17"/>
    <x v="0"/>
    <x v="0"/>
    <x v="0"/>
    <n v="7"/>
    <n v="1750"/>
    <n v="616.69999999999993"/>
  </r>
  <r>
    <x v="17"/>
    <x v="1"/>
    <x v="2"/>
    <x v="1"/>
    <n v="10"/>
    <n v="1870"/>
    <n v="616.16500000000008"/>
  </r>
  <r>
    <x v="17"/>
    <x v="1"/>
    <x v="1"/>
    <x v="1"/>
    <n v="9"/>
    <n v="1998"/>
    <n v="750.24900000000002"/>
  </r>
  <r>
    <x v="17"/>
    <x v="1"/>
    <x v="2"/>
    <x v="1"/>
    <n v="6"/>
    <n v="978"/>
    <n v="405.57659999999998"/>
  </r>
  <r>
    <x v="17"/>
    <x v="3"/>
    <x v="1"/>
    <x v="0"/>
    <n v="7"/>
    <n v="1043"/>
    <n v="457.98129999999998"/>
  </r>
  <r>
    <x v="17"/>
    <x v="1"/>
    <x v="2"/>
    <x v="0"/>
    <n v="8"/>
    <n v="1944"/>
    <n v="834.17039999999997"/>
  </r>
  <r>
    <x v="17"/>
    <x v="0"/>
    <x v="2"/>
    <x v="1"/>
    <n v="6"/>
    <n v="780"/>
    <n v="242.19"/>
  </r>
  <r>
    <x v="18"/>
    <x v="0"/>
    <x v="0"/>
    <x v="1"/>
    <n v="6"/>
    <n v="1104"/>
    <n v="452.64"/>
  </r>
  <r>
    <x v="18"/>
    <x v="1"/>
    <x v="2"/>
    <x v="1"/>
    <n v="8"/>
    <n v="1416"/>
    <n v="627.99599999999998"/>
  </r>
  <r>
    <x v="18"/>
    <x v="0"/>
    <x v="2"/>
    <x v="2"/>
    <n v="7"/>
    <n v="2100"/>
    <n v="633.99"/>
  </r>
  <r>
    <x v="18"/>
    <x v="3"/>
    <x v="2"/>
    <x v="0"/>
    <n v="8"/>
    <n v="936"/>
    <n v="325.72799999999995"/>
  </r>
  <r>
    <x v="18"/>
    <x v="2"/>
    <x v="2"/>
    <x v="2"/>
    <n v="10"/>
    <n v="1160"/>
    <n v="404.72399999999999"/>
  </r>
  <r>
    <x v="18"/>
    <x v="3"/>
    <x v="0"/>
    <x v="0"/>
    <n v="6"/>
    <n v="1578"/>
    <n v="657.07920000000001"/>
  </r>
  <r>
    <x v="18"/>
    <x v="2"/>
    <x v="1"/>
    <x v="1"/>
    <n v="10"/>
    <n v="2560"/>
    <n v="785.40800000000002"/>
  </r>
  <r>
    <x v="18"/>
    <x v="3"/>
    <x v="0"/>
    <x v="2"/>
    <n v="8"/>
    <n v="2040"/>
    <n v="793.35599999999999"/>
  </r>
  <r>
    <x v="18"/>
    <x v="1"/>
    <x v="1"/>
    <x v="1"/>
    <n v="9"/>
    <n v="1233"/>
    <n v="486.41849999999999"/>
  </r>
  <r>
    <x v="18"/>
    <x v="2"/>
    <x v="1"/>
    <x v="0"/>
    <n v="8"/>
    <n v="2256"/>
    <n v="819.37920000000008"/>
  </r>
  <r>
    <x v="18"/>
    <x v="1"/>
    <x v="2"/>
    <x v="1"/>
    <n v="8"/>
    <n v="864"/>
    <n v="259.71839999999997"/>
  </r>
  <r>
    <x v="18"/>
    <x v="3"/>
    <x v="1"/>
    <x v="2"/>
    <n v="9"/>
    <n v="1908"/>
    <n v="800.59679999999992"/>
  </r>
  <r>
    <x v="18"/>
    <x v="0"/>
    <x v="0"/>
    <x v="2"/>
    <n v="9"/>
    <n v="2358"/>
    <n v="805.02119999999991"/>
  </r>
  <r>
    <x v="18"/>
    <x v="0"/>
    <x v="2"/>
    <x v="1"/>
    <n v="8"/>
    <n v="1736"/>
    <n v="598.91999999999996"/>
  </r>
  <r>
    <x v="18"/>
    <x v="1"/>
    <x v="2"/>
    <x v="1"/>
    <n v="8"/>
    <n v="1232"/>
    <n v="485.40800000000002"/>
  </r>
  <r>
    <x v="18"/>
    <x v="0"/>
    <x v="1"/>
    <x v="0"/>
    <n v="8"/>
    <n v="1040"/>
    <n v="325"/>
  </r>
  <r>
    <x v="18"/>
    <x v="2"/>
    <x v="0"/>
    <x v="0"/>
    <n v="6"/>
    <n v="1194"/>
    <n v="362.4984"/>
  </r>
  <r>
    <x v="18"/>
    <x v="3"/>
    <x v="0"/>
    <x v="1"/>
    <n v="9"/>
    <n v="2106"/>
    <n v="827.65800000000002"/>
  </r>
  <r>
    <x v="18"/>
    <x v="0"/>
    <x v="1"/>
    <x v="2"/>
    <n v="9"/>
    <n v="1170"/>
    <n v="419.79599999999999"/>
  </r>
  <r>
    <x v="18"/>
    <x v="1"/>
    <x v="1"/>
    <x v="1"/>
    <n v="10"/>
    <n v="2280"/>
    <n v="848.38799999999992"/>
  </r>
  <r>
    <x v="18"/>
    <x v="2"/>
    <x v="0"/>
    <x v="1"/>
    <n v="9"/>
    <n v="2034"/>
    <n v="671.01660000000004"/>
  </r>
  <r>
    <x v="18"/>
    <x v="2"/>
    <x v="2"/>
    <x v="0"/>
    <n v="7"/>
    <n v="994"/>
    <n v="369.96679999999998"/>
  </r>
  <r>
    <x v="18"/>
    <x v="0"/>
    <x v="1"/>
    <x v="1"/>
    <n v="9"/>
    <n v="1449"/>
    <n v="575.39790000000005"/>
  </r>
  <r>
    <x v="18"/>
    <x v="3"/>
    <x v="1"/>
    <x v="1"/>
    <n v="6"/>
    <n v="1434"/>
    <n v="614.18219999999997"/>
  </r>
  <r>
    <x v="18"/>
    <x v="3"/>
    <x v="2"/>
    <x v="2"/>
    <n v="9"/>
    <n v="1287"/>
    <n v="442.08450000000005"/>
  </r>
  <r>
    <x v="18"/>
    <x v="2"/>
    <x v="2"/>
    <x v="1"/>
    <n v="10"/>
    <n v="2120"/>
    <n v="937.88800000000003"/>
  </r>
  <r>
    <x v="18"/>
    <x v="0"/>
    <x v="2"/>
    <x v="0"/>
    <n v="10"/>
    <n v="2660"/>
    <n v="954.40800000000002"/>
  </r>
  <r>
    <x v="18"/>
    <x v="2"/>
    <x v="0"/>
    <x v="2"/>
    <n v="6"/>
    <n v="1668"/>
    <n v="649.35239999999999"/>
  </r>
  <r>
    <x v="18"/>
    <x v="1"/>
    <x v="1"/>
    <x v="1"/>
    <n v="10"/>
    <n v="1290"/>
    <n v="546.18600000000004"/>
  </r>
  <r>
    <x v="18"/>
    <x v="3"/>
    <x v="2"/>
    <x v="1"/>
    <n v="9"/>
    <n v="1629"/>
    <n v="512.6463"/>
  </r>
  <r>
    <x v="18"/>
    <x v="2"/>
    <x v="1"/>
    <x v="2"/>
    <n v="10"/>
    <n v="1560"/>
    <n v="491.24400000000003"/>
  </r>
  <r>
    <x v="18"/>
    <x v="1"/>
    <x v="1"/>
    <x v="1"/>
    <n v="7"/>
    <n v="917"/>
    <n v="300.4092"/>
  </r>
  <r>
    <x v="18"/>
    <x v="1"/>
    <x v="1"/>
    <x v="0"/>
    <n v="6"/>
    <n v="1176"/>
    <n v="460.28640000000001"/>
  </r>
  <r>
    <x v="18"/>
    <x v="1"/>
    <x v="2"/>
    <x v="0"/>
    <n v="9"/>
    <n v="1917"/>
    <n v="609.98939999999993"/>
  </r>
  <r>
    <x v="18"/>
    <x v="0"/>
    <x v="0"/>
    <x v="0"/>
    <n v="6"/>
    <n v="852"/>
    <n v="367.63799999999998"/>
  </r>
  <r>
    <x v="18"/>
    <x v="3"/>
    <x v="1"/>
    <x v="0"/>
    <n v="7"/>
    <n v="735"/>
    <n v="253.7955"/>
  </r>
  <r>
    <x v="19"/>
    <x v="1"/>
    <x v="1"/>
    <x v="1"/>
    <n v="9"/>
    <n v="2079"/>
    <n v="919.1259"/>
  </r>
  <r>
    <x v="19"/>
    <x v="1"/>
    <x v="1"/>
    <x v="1"/>
    <n v="7"/>
    <n v="861"/>
    <n v="385.29750000000001"/>
  </r>
  <r>
    <x v="19"/>
    <x v="3"/>
    <x v="1"/>
    <x v="1"/>
    <n v="8"/>
    <n v="1520"/>
    <n v="638.55199999999991"/>
  </r>
  <r>
    <x v="19"/>
    <x v="0"/>
    <x v="1"/>
    <x v="1"/>
    <n v="8"/>
    <n v="2304"/>
    <n v="794.64959999999996"/>
  </r>
  <r>
    <x v="19"/>
    <x v="0"/>
    <x v="0"/>
    <x v="2"/>
    <n v="6"/>
    <n v="1368"/>
    <n v="504.92879999999997"/>
  </r>
  <r>
    <x v="19"/>
    <x v="3"/>
    <x v="2"/>
    <x v="1"/>
    <n v="9"/>
    <n v="1395"/>
    <n v="594.27"/>
  </r>
  <r>
    <x v="19"/>
    <x v="1"/>
    <x v="2"/>
    <x v="1"/>
    <n v="10"/>
    <n v="1090"/>
    <n v="409.62200000000001"/>
  </r>
  <r>
    <x v="19"/>
    <x v="3"/>
    <x v="0"/>
    <x v="0"/>
    <n v="7"/>
    <n v="1316"/>
    <n v="450.59839999999997"/>
  </r>
  <r>
    <x v="19"/>
    <x v="2"/>
    <x v="2"/>
    <x v="0"/>
    <n v="9"/>
    <n v="1899"/>
    <n v="684.39959999999996"/>
  </r>
  <r>
    <x v="19"/>
    <x v="0"/>
    <x v="2"/>
    <x v="1"/>
    <n v="6"/>
    <n v="948"/>
    <n v="374.17559999999997"/>
  </r>
  <r>
    <x v="19"/>
    <x v="1"/>
    <x v="1"/>
    <x v="1"/>
    <n v="6"/>
    <n v="822"/>
    <n v="352.63799999999998"/>
  </r>
  <r>
    <x v="19"/>
    <x v="0"/>
    <x v="0"/>
    <x v="1"/>
    <n v="7"/>
    <n v="1302"/>
    <n v="499.44720000000001"/>
  </r>
  <r>
    <x v="19"/>
    <x v="2"/>
    <x v="1"/>
    <x v="2"/>
    <n v="10"/>
    <n v="1650"/>
    <n v="705.87"/>
  </r>
  <r>
    <x v="19"/>
    <x v="2"/>
    <x v="1"/>
    <x v="1"/>
    <n v="8"/>
    <n v="1024"/>
    <n v="458.44479999999999"/>
  </r>
  <r>
    <x v="19"/>
    <x v="2"/>
    <x v="0"/>
    <x v="0"/>
    <n v="7"/>
    <n v="1064"/>
    <n v="413.47039999999998"/>
  </r>
  <r>
    <x v="19"/>
    <x v="3"/>
    <x v="0"/>
    <x v="1"/>
    <n v="9"/>
    <n v="1881"/>
    <n v="789.2675999999999"/>
  </r>
  <r>
    <x v="19"/>
    <x v="0"/>
    <x v="2"/>
    <x v="0"/>
    <n v="10"/>
    <n v="1630"/>
    <n v="535.61800000000005"/>
  </r>
  <r>
    <x v="19"/>
    <x v="0"/>
    <x v="0"/>
    <x v="0"/>
    <n v="6"/>
    <n v="720"/>
    <n v="272.30399999999997"/>
  </r>
  <r>
    <x v="19"/>
    <x v="2"/>
    <x v="2"/>
    <x v="2"/>
    <n v="9"/>
    <n v="2259"/>
    <n v="687.63959999999997"/>
  </r>
  <r>
    <x v="19"/>
    <x v="3"/>
    <x v="1"/>
    <x v="0"/>
    <n v="10"/>
    <n v="1870"/>
    <n v="645.33699999999999"/>
  </r>
  <r>
    <x v="19"/>
    <x v="1"/>
    <x v="1"/>
    <x v="0"/>
    <n v="6"/>
    <n v="684"/>
    <n v="268.67519999999996"/>
  </r>
  <r>
    <x v="19"/>
    <x v="1"/>
    <x v="2"/>
    <x v="1"/>
    <n v="10"/>
    <n v="2220"/>
    <n v="889.99799999999993"/>
  </r>
  <r>
    <x v="19"/>
    <x v="3"/>
    <x v="2"/>
    <x v="2"/>
    <n v="6"/>
    <n v="1668"/>
    <n v="556.11119999999994"/>
  </r>
  <r>
    <x v="19"/>
    <x v="1"/>
    <x v="2"/>
    <x v="0"/>
    <n v="10"/>
    <n v="1090"/>
    <n v="421.39400000000001"/>
  </r>
  <r>
    <x v="19"/>
    <x v="1"/>
    <x v="2"/>
    <x v="1"/>
    <n v="7"/>
    <n v="980"/>
    <n v="307.72000000000003"/>
  </r>
  <r>
    <x v="19"/>
    <x v="1"/>
    <x v="1"/>
    <x v="1"/>
    <n v="8"/>
    <n v="1616"/>
    <n v="507.90880000000004"/>
  </r>
  <r>
    <x v="19"/>
    <x v="3"/>
    <x v="0"/>
    <x v="2"/>
    <n v="9"/>
    <n v="1674"/>
    <n v="503.87399999999997"/>
  </r>
  <r>
    <x v="19"/>
    <x v="2"/>
    <x v="1"/>
    <x v="0"/>
    <n v="6"/>
    <n v="678"/>
    <n v="213.90899999999999"/>
  </r>
  <r>
    <x v="19"/>
    <x v="3"/>
    <x v="2"/>
    <x v="0"/>
    <n v="8"/>
    <n v="944"/>
    <n v="355.79360000000003"/>
  </r>
  <r>
    <x v="19"/>
    <x v="2"/>
    <x v="2"/>
    <x v="1"/>
    <n v="6"/>
    <n v="1764"/>
    <n v="767.69279999999992"/>
  </r>
  <r>
    <x v="19"/>
    <x v="2"/>
    <x v="0"/>
    <x v="2"/>
    <n v="6"/>
    <n v="804"/>
    <n v="295.38960000000003"/>
  </r>
  <r>
    <x v="19"/>
    <x v="3"/>
    <x v="1"/>
    <x v="2"/>
    <n v="8"/>
    <n v="896"/>
    <n v="307.77600000000001"/>
  </r>
  <r>
    <x v="19"/>
    <x v="0"/>
    <x v="2"/>
    <x v="2"/>
    <n v="6"/>
    <n v="1194"/>
    <n v="510.435"/>
  </r>
  <r>
    <x v="19"/>
    <x v="2"/>
    <x v="0"/>
    <x v="1"/>
    <n v="7"/>
    <n v="889"/>
    <n v="290.70300000000003"/>
  </r>
  <r>
    <x v="19"/>
    <x v="0"/>
    <x v="1"/>
    <x v="0"/>
    <n v="10"/>
    <n v="1200"/>
    <n v="465.24"/>
  </r>
  <r>
    <x v="19"/>
    <x v="0"/>
    <x v="1"/>
    <x v="2"/>
    <n v="7"/>
    <n v="1267"/>
    <n v="423.05129999999997"/>
  </r>
  <r>
    <x v="20"/>
    <x v="1"/>
    <x v="2"/>
    <x v="0"/>
    <n v="6"/>
    <n v="978"/>
    <n v="383.96280000000002"/>
  </r>
  <r>
    <x v="20"/>
    <x v="0"/>
    <x v="2"/>
    <x v="1"/>
    <n v="6"/>
    <n v="1170"/>
    <n v="394.875"/>
  </r>
  <r>
    <x v="20"/>
    <x v="1"/>
    <x v="1"/>
    <x v="1"/>
    <n v="10"/>
    <n v="2220"/>
    <n v="992.56200000000001"/>
  </r>
  <r>
    <x v="20"/>
    <x v="2"/>
    <x v="0"/>
    <x v="1"/>
    <n v="7"/>
    <n v="1743"/>
    <n v="727.8768"/>
  </r>
  <r>
    <x v="20"/>
    <x v="2"/>
    <x v="1"/>
    <x v="0"/>
    <n v="7"/>
    <n v="1540"/>
    <n v="658.19600000000003"/>
  </r>
  <r>
    <x v="20"/>
    <x v="0"/>
    <x v="0"/>
    <x v="1"/>
    <n v="9"/>
    <n v="909"/>
    <n v="396.41489999999999"/>
  </r>
  <r>
    <x v="20"/>
    <x v="2"/>
    <x v="2"/>
    <x v="2"/>
    <n v="8"/>
    <n v="1008"/>
    <n v="364.2912"/>
  </r>
  <r>
    <x v="20"/>
    <x v="1"/>
    <x v="1"/>
    <x v="1"/>
    <n v="7"/>
    <n v="826"/>
    <n v="327.83939999999996"/>
  </r>
  <r>
    <x v="20"/>
    <x v="0"/>
    <x v="2"/>
    <x v="2"/>
    <n v="8"/>
    <n v="1320"/>
    <n v="469.26"/>
  </r>
  <r>
    <x v="20"/>
    <x v="3"/>
    <x v="0"/>
    <x v="1"/>
    <n v="9"/>
    <n v="1710"/>
    <n v="558.65700000000004"/>
  </r>
  <r>
    <x v="20"/>
    <x v="3"/>
    <x v="2"/>
    <x v="1"/>
    <n v="9"/>
    <n v="1539"/>
    <n v="651.3048"/>
  </r>
  <r>
    <x v="20"/>
    <x v="0"/>
    <x v="1"/>
    <x v="1"/>
    <n v="7"/>
    <n v="1008"/>
    <n v="335.86559999999997"/>
  </r>
  <r>
    <x v="20"/>
    <x v="3"/>
    <x v="1"/>
    <x v="1"/>
    <n v="10"/>
    <n v="1150"/>
    <n v="360.87"/>
  </r>
  <r>
    <x v="20"/>
    <x v="1"/>
    <x v="2"/>
    <x v="1"/>
    <n v="9"/>
    <n v="945"/>
    <n v="312.03899999999999"/>
  </r>
  <r>
    <x v="20"/>
    <x v="3"/>
    <x v="0"/>
    <x v="0"/>
    <n v="6"/>
    <n v="996"/>
    <n v="391.32840000000004"/>
  </r>
  <r>
    <x v="20"/>
    <x v="2"/>
    <x v="2"/>
    <x v="1"/>
    <n v="8"/>
    <n v="1624"/>
    <n v="626.05200000000002"/>
  </r>
  <r>
    <x v="20"/>
    <x v="0"/>
    <x v="1"/>
    <x v="0"/>
    <n v="8"/>
    <n v="1736"/>
    <n v="718.18320000000006"/>
  </r>
  <r>
    <x v="20"/>
    <x v="3"/>
    <x v="1"/>
    <x v="2"/>
    <n v="10"/>
    <n v="2040"/>
    <n v="764.38799999999992"/>
  </r>
  <r>
    <x v="20"/>
    <x v="2"/>
    <x v="0"/>
    <x v="0"/>
    <n v="8"/>
    <n v="2248"/>
    <n v="818.94640000000004"/>
  </r>
  <r>
    <x v="20"/>
    <x v="1"/>
    <x v="2"/>
    <x v="1"/>
    <n v="10"/>
    <n v="1590"/>
    <n v="557.77200000000005"/>
  </r>
  <r>
    <x v="20"/>
    <x v="0"/>
    <x v="1"/>
    <x v="2"/>
    <n v="6"/>
    <n v="1194"/>
    <n v="536.82240000000002"/>
  </r>
  <r>
    <x v="20"/>
    <x v="3"/>
    <x v="0"/>
    <x v="2"/>
    <n v="6"/>
    <n v="852"/>
    <n v="311.49119999999999"/>
  </r>
  <r>
    <x v="20"/>
    <x v="3"/>
    <x v="1"/>
    <x v="0"/>
    <n v="8"/>
    <n v="1984"/>
    <n v="779.91039999999998"/>
  </r>
  <r>
    <x v="20"/>
    <x v="2"/>
    <x v="1"/>
    <x v="1"/>
    <n v="6"/>
    <n v="1572"/>
    <n v="549.2568"/>
  </r>
  <r>
    <x v="20"/>
    <x v="0"/>
    <x v="0"/>
    <x v="0"/>
    <n v="9"/>
    <n v="1647"/>
    <n v="698.65740000000005"/>
  </r>
  <r>
    <x v="20"/>
    <x v="1"/>
    <x v="1"/>
    <x v="1"/>
    <n v="7"/>
    <n v="1330"/>
    <n v="457.65300000000002"/>
  </r>
  <r>
    <x v="20"/>
    <x v="1"/>
    <x v="1"/>
    <x v="0"/>
    <n v="7"/>
    <n v="1246"/>
    <n v="394.23439999999999"/>
  </r>
  <r>
    <x v="20"/>
    <x v="3"/>
    <x v="2"/>
    <x v="0"/>
    <n v="9"/>
    <n v="1305"/>
    <n v="516.64949999999999"/>
  </r>
  <r>
    <x v="20"/>
    <x v="2"/>
    <x v="2"/>
    <x v="0"/>
    <n v="7"/>
    <n v="1596"/>
    <n v="513.43319999999994"/>
  </r>
  <r>
    <x v="20"/>
    <x v="2"/>
    <x v="1"/>
    <x v="2"/>
    <n v="9"/>
    <n v="2610"/>
    <n v="1099.0709999999999"/>
  </r>
  <r>
    <x v="20"/>
    <x v="1"/>
    <x v="2"/>
    <x v="1"/>
    <n v="7"/>
    <n v="1127"/>
    <n v="438.9665"/>
  </r>
  <r>
    <x v="20"/>
    <x v="3"/>
    <x v="2"/>
    <x v="2"/>
    <n v="9"/>
    <n v="2277"/>
    <n v="1024.4223"/>
  </r>
  <r>
    <x v="20"/>
    <x v="0"/>
    <x v="2"/>
    <x v="0"/>
    <n v="6"/>
    <n v="1050"/>
    <n v="377.47499999999997"/>
  </r>
  <r>
    <x v="20"/>
    <x v="0"/>
    <x v="0"/>
    <x v="2"/>
    <n v="7"/>
    <n v="1036"/>
    <n v="403.93640000000005"/>
  </r>
  <r>
    <x v="20"/>
    <x v="2"/>
    <x v="0"/>
    <x v="2"/>
    <n v="8"/>
    <n v="1368"/>
    <n v="432.69840000000005"/>
  </r>
  <r>
    <x v="20"/>
    <x v="1"/>
    <x v="1"/>
    <x v="1"/>
    <n v="6"/>
    <n v="1776"/>
    <n v="659.42880000000002"/>
  </r>
  <r>
    <x v="21"/>
    <x v="2"/>
    <x v="1"/>
    <x v="1"/>
    <n v="9"/>
    <n v="981"/>
    <n v="370.62180000000001"/>
  </r>
  <r>
    <x v="21"/>
    <x v="2"/>
    <x v="1"/>
    <x v="2"/>
    <n v="6"/>
    <n v="1146"/>
    <n v="390.44220000000001"/>
  </r>
  <r>
    <x v="21"/>
    <x v="0"/>
    <x v="1"/>
    <x v="1"/>
    <n v="6"/>
    <n v="1206"/>
    <n v="512.30880000000002"/>
  </r>
  <r>
    <x v="21"/>
    <x v="0"/>
    <x v="2"/>
    <x v="2"/>
    <n v="6"/>
    <n v="1650"/>
    <n v="688.71"/>
  </r>
  <r>
    <x v="21"/>
    <x v="1"/>
    <x v="2"/>
    <x v="1"/>
    <n v="7"/>
    <n v="1848"/>
    <n v="581.56560000000002"/>
  </r>
  <r>
    <x v="21"/>
    <x v="3"/>
    <x v="0"/>
    <x v="2"/>
    <n v="6"/>
    <n v="1632"/>
    <n v="544.59839999999997"/>
  </r>
  <r>
    <x v="21"/>
    <x v="2"/>
    <x v="2"/>
    <x v="1"/>
    <n v="8"/>
    <n v="1624"/>
    <n v="603.15359999999998"/>
  </r>
  <r>
    <x v="21"/>
    <x v="3"/>
    <x v="0"/>
    <x v="0"/>
    <n v="6"/>
    <n v="1674"/>
    <n v="583.38900000000001"/>
  </r>
  <r>
    <x v="21"/>
    <x v="3"/>
    <x v="2"/>
    <x v="2"/>
    <n v="10"/>
    <n v="1760"/>
    <n v="678.65599999999995"/>
  </r>
  <r>
    <x v="21"/>
    <x v="3"/>
    <x v="1"/>
    <x v="0"/>
    <n v="8"/>
    <n v="1416"/>
    <n v="583.81679999999994"/>
  </r>
  <r>
    <x v="21"/>
    <x v="1"/>
    <x v="2"/>
    <x v="1"/>
    <n v="8"/>
    <n v="1056"/>
    <n v="446.05439999999999"/>
  </r>
  <r>
    <x v="21"/>
    <x v="0"/>
    <x v="1"/>
    <x v="0"/>
    <n v="6"/>
    <n v="1158"/>
    <n v="416.76420000000002"/>
  </r>
  <r>
    <x v="21"/>
    <x v="0"/>
    <x v="0"/>
    <x v="1"/>
    <n v="9"/>
    <n v="1971"/>
    <n v="818.16210000000001"/>
  </r>
  <r>
    <x v="21"/>
    <x v="1"/>
    <x v="1"/>
    <x v="1"/>
    <n v="10"/>
    <n v="2610"/>
    <n v="877.221"/>
  </r>
  <r>
    <x v="21"/>
    <x v="3"/>
    <x v="1"/>
    <x v="1"/>
    <n v="10"/>
    <n v="1940"/>
    <n v="695.10199999999998"/>
  </r>
  <r>
    <x v="21"/>
    <x v="2"/>
    <x v="0"/>
    <x v="2"/>
    <n v="9"/>
    <n v="2529"/>
    <n v="1095.3099"/>
  </r>
  <r>
    <x v="21"/>
    <x v="0"/>
    <x v="1"/>
    <x v="2"/>
    <n v="9"/>
    <n v="1881"/>
    <n v="706.87980000000005"/>
  </r>
  <r>
    <x v="21"/>
    <x v="1"/>
    <x v="1"/>
    <x v="1"/>
    <n v="6"/>
    <n v="1428"/>
    <n v="532.21559999999999"/>
  </r>
  <r>
    <x v="21"/>
    <x v="3"/>
    <x v="1"/>
    <x v="2"/>
    <n v="8"/>
    <n v="2088"/>
    <n v="732.05280000000005"/>
  </r>
  <r>
    <x v="21"/>
    <x v="2"/>
    <x v="1"/>
    <x v="0"/>
    <n v="8"/>
    <n v="1856"/>
    <n v="572.3904"/>
  </r>
  <r>
    <x v="21"/>
    <x v="1"/>
    <x v="1"/>
    <x v="0"/>
    <n v="7"/>
    <n v="1869"/>
    <n v="735.63840000000005"/>
  </r>
  <r>
    <x v="21"/>
    <x v="3"/>
    <x v="0"/>
    <x v="1"/>
    <n v="7"/>
    <n v="1197"/>
    <n v="538.05150000000003"/>
  </r>
  <r>
    <x v="21"/>
    <x v="1"/>
    <x v="2"/>
    <x v="0"/>
    <n v="6"/>
    <n v="1152"/>
    <n v="474.8544"/>
  </r>
  <r>
    <x v="21"/>
    <x v="2"/>
    <x v="2"/>
    <x v="2"/>
    <n v="10"/>
    <n v="2890"/>
    <n v="958.61299999999994"/>
  </r>
  <r>
    <x v="21"/>
    <x v="1"/>
    <x v="1"/>
    <x v="1"/>
    <n v="6"/>
    <n v="744"/>
    <n v="256.38240000000002"/>
  </r>
  <r>
    <x v="21"/>
    <x v="3"/>
    <x v="2"/>
    <x v="0"/>
    <n v="9"/>
    <n v="1431"/>
    <n v="642.66210000000001"/>
  </r>
  <r>
    <x v="21"/>
    <x v="3"/>
    <x v="2"/>
    <x v="1"/>
    <n v="9"/>
    <n v="1143"/>
    <n v="489.20400000000001"/>
  </r>
  <r>
    <x v="21"/>
    <x v="1"/>
    <x v="2"/>
    <x v="1"/>
    <n v="9"/>
    <n v="927"/>
    <n v="373.02479999999997"/>
  </r>
  <r>
    <x v="21"/>
    <x v="2"/>
    <x v="0"/>
    <x v="1"/>
    <n v="8"/>
    <n v="1352"/>
    <n v="542.96320000000003"/>
  </r>
  <r>
    <x v="21"/>
    <x v="2"/>
    <x v="2"/>
    <x v="0"/>
    <n v="8"/>
    <n v="1680"/>
    <n v="648.98399999999992"/>
  </r>
  <r>
    <x v="21"/>
    <x v="0"/>
    <x v="0"/>
    <x v="2"/>
    <n v="9"/>
    <n v="2637"/>
    <n v="1096.992"/>
  </r>
  <r>
    <x v="21"/>
    <x v="1"/>
    <x v="1"/>
    <x v="1"/>
    <n v="10"/>
    <n v="1670"/>
    <n v="613.05700000000002"/>
  </r>
  <r>
    <x v="21"/>
    <x v="0"/>
    <x v="2"/>
    <x v="0"/>
    <n v="6"/>
    <n v="654"/>
    <n v="203.26320000000001"/>
  </r>
  <r>
    <x v="21"/>
    <x v="0"/>
    <x v="0"/>
    <x v="0"/>
    <n v="6"/>
    <n v="1158"/>
    <n v="355.39019999999999"/>
  </r>
  <r>
    <x v="21"/>
    <x v="2"/>
    <x v="0"/>
    <x v="0"/>
    <n v="9"/>
    <n v="1710"/>
    <n v="703.49400000000003"/>
  </r>
  <r>
    <x v="21"/>
    <x v="0"/>
    <x v="2"/>
    <x v="1"/>
    <n v="7"/>
    <n v="1379"/>
    <n v="605.24310000000003"/>
  </r>
  <r>
    <x v="22"/>
    <x v="3"/>
    <x v="2"/>
    <x v="0"/>
    <n v="6"/>
    <n v="1632"/>
    <n v="683.97119999999995"/>
  </r>
  <r>
    <x v="22"/>
    <x v="1"/>
    <x v="1"/>
    <x v="1"/>
    <n v="9"/>
    <n v="1557"/>
    <n v="653.78430000000003"/>
  </r>
  <r>
    <x v="22"/>
    <x v="2"/>
    <x v="0"/>
    <x v="1"/>
    <n v="10"/>
    <n v="2540"/>
    <n v="834.89800000000002"/>
  </r>
  <r>
    <x v="22"/>
    <x v="1"/>
    <x v="1"/>
    <x v="1"/>
    <n v="9"/>
    <n v="1962"/>
    <n v="594.48599999999999"/>
  </r>
  <r>
    <x v="22"/>
    <x v="1"/>
    <x v="2"/>
    <x v="0"/>
    <n v="6"/>
    <n v="1098"/>
    <n v="392.53499999999997"/>
  </r>
  <r>
    <x v="22"/>
    <x v="1"/>
    <x v="1"/>
    <x v="1"/>
    <n v="9"/>
    <n v="2511"/>
    <n v="963.9729000000001"/>
  </r>
  <r>
    <x v="22"/>
    <x v="3"/>
    <x v="0"/>
    <x v="0"/>
    <n v="8"/>
    <n v="2024"/>
    <n v="855.54480000000001"/>
  </r>
  <r>
    <x v="22"/>
    <x v="2"/>
    <x v="0"/>
    <x v="2"/>
    <n v="7"/>
    <n v="994"/>
    <n v="417.97699999999998"/>
  </r>
  <r>
    <x v="22"/>
    <x v="2"/>
    <x v="1"/>
    <x v="2"/>
    <n v="8"/>
    <n v="1872"/>
    <n v="757.97280000000001"/>
  </r>
  <r>
    <x v="22"/>
    <x v="3"/>
    <x v="1"/>
    <x v="2"/>
    <n v="6"/>
    <n v="1488"/>
    <n v="495.80160000000001"/>
  </r>
  <r>
    <x v="22"/>
    <x v="0"/>
    <x v="2"/>
    <x v="0"/>
    <n v="10"/>
    <n v="1960"/>
    <n v="813.4"/>
  </r>
  <r>
    <x v="22"/>
    <x v="0"/>
    <x v="0"/>
    <x v="2"/>
    <n v="9"/>
    <n v="1161"/>
    <n v="445.7079"/>
  </r>
  <r>
    <x v="22"/>
    <x v="2"/>
    <x v="2"/>
    <x v="1"/>
    <n v="8"/>
    <n v="1184"/>
    <n v="463.65440000000001"/>
  </r>
  <r>
    <x v="22"/>
    <x v="0"/>
    <x v="2"/>
    <x v="2"/>
    <n v="7"/>
    <n v="707"/>
    <n v="230.41130000000001"/>
  </r>
  <r>
    <x v="22"/>
    <x v="3"/>
    <x v="0"/>
    <x v="2"/>
    <n v="8"/>
    <n v="2280"/>
    <n v="737.58"/>
  </r>
  <r>
    <x v="22"/>
    <x v="0"/>
    <x v="1"/>
    <x v="2"/>
    <n v="10"/>
    <n v="1360"/>
    <n v="431.66400000000004"/>
  </r>
  <r>
    <x v="22"/>
    <x v="2"/>
    <x v="0"/>
    <x v="0"/>
    <n v="10"/>
    <n v="1220"/>
    <n v="547.65800000000002"/>
  </r>
  <r>
    <x v="22"/>
    <x v="0"/>
    <x v="1"/>
    <x v="0"/>
    <n v="9"/>
    <n v="2349"/>
    <n v="732.88800000000003"/>
  </r>
  <r>
    <x v="22"/>
    <x v="3"/>
    <x v="1"/>
    <x v="0"/>
    <n v="9"/>
    <n v="1782"/>
    <n v="742.02480000000003"/>
  </r>
  <r>
    <x v="22"/>
    <x v="3"/>
    <x v="1"/>
    <x v="1"/>
    <n v="9"/>
    <n v="1197"/>
    <n v="536.37570000000005"/>
  </r>
  <r>
    <x v="22"/>
    <x v="3"/>
    <x v="2"/>
    <x v="1"/>
    <n v="7"/>
    <n v="987"/>
    <n v="436.7475"/>
  </r>
  <r>
    <x v="22"/>
    <x v="0"/>
    <x v="1"/>
    <x v="1"/>
    <n v="9"/>
    <n v="2043"/>
    <n v="913.01670000000001"/>
  </r>
  <r>
    <x v="22"/>
    <x v="0"/>
    <x v="2"/>
    <x v="1"/>
    <n v="10"/>
    <n v="1880"/>
    <n v="781.14"/>
  </r>
  <r>
    <x v="22"/>
    <x v="0"/>
    <x v="0"/>
    <x v="1"/>
    <n v="10"/>
    <n v="2090"/>
    <n v="852.51099999999997"/>
  </r>
  <r>
    <x v="22"/>
    <x v="2"/>
    <x v="2"/>
    <x v="0"/>
    <n v="8"/>
    <n v="2368"/>
    <n v="771.25760000000002"/>
  </r>
  <r>
    <x v="22"/>
    <x v="3"/>
    <x v="0"/>
    <x v="1"/>
    <n v="6"/>
    <n v="1278"/>
    <n v="475.28820000000002"/>
  </r>
  <r>
    <x v="22"/>
    <x v="1"/>
    <x v="2"/>
    <x v="1"/>
    <n v="9"/>
    <n v="1098"/>
    <n v="423.16920000000005"/>
  </r>
  <r>
    <x v="22"/>
    <x v="2"/>
    <x v="2"/>
    <x v="2"/>
    <n v="10"/>
    <n v="1430"/>
    <n v="586.15699999999993"/>
  </r>
  <r>
    <x v="22"/>
    <x v="1"/>
    <x v="2"/>
    <x v="1"/>
    <n v="10"/>
    <n v="1210"/>
    <n v="368.80799999999999"/>
  </r>
  <r>
    <x v="22"/>
    <x v="0"/>
    <x v="0"/>
    <x v="0"/>
    <n v="10"/>
    <n v="1390"/>
    <n v="548.21600000000001"/>
  </r>
  <r>
    <x v="22"/>
    <x v="1"/>
    <x v="2"/>
    <x v="1"/>
    <n v="8"/>
    <n v="1592"/>
    <n v="657.65520000000004"/>
  </r>
  <r>
    <x v="22"/>
    <x v="2"/>
    <x v="1"/>
    <x v="1"/>
    <n v="9"/>
    <n v="1305"/>
    <n v="465.62400000000002"/>
  </r>
  <r>
    <x v="22"/>
    <x v="3"/>
    <x v="2"/>
    <x v="2"/>
    <n v="6"/>
    <n v="1248"/>
    <n v="548.37120000000004"/>
  </r>
  <r>
    <x v="22"/>
    <x v="2"/>
    <x v="1"/>
    <x v="0"/>
    <n v="8"/>
    <n v="1032"/>
    <n v="423.73920000000004"/>
  </r>
  <r>
    <x v="22"/>
    <x v="1"/>
    <x v="1"/>
    <x v="0"/>
    <n v="9"/>
    <n v="945"/>
    <n v="287.09100000000001"/>
  </r>
  <r>
    <x v="22"/>
    <x v="1"/>
    <x v="1"/>
    <x v="1"/>
    <n v="8"/>
    <n v="1016"/>
    <n v="393.59840000000003"/>
  </r>
  <r>
    <x v="23"/>
    <x v="0"/>
    <x v="1"/>
    <x v="2"/>
    <n v="9"/>
    <n v="2286"/>
    <n v="990.52380000000005"/>
  </r>
  <r>
    <x v="23"/>
    <x v="2"/>
    <x v="2"/>
    <x v="2"/>
    <n v="6"/>
    <n v="1140"/>
    <n v="377.56799999999998"/>
  </r>
  <r>
    <x v="23"/>
    <x v="0"/>
    <x v="0"/>
    <x v="1"/>
    <n v="9"/>
    <n v="2007"/>
    <n v="631.60289999999998"/>
  </r>
  <r>
    <x v="23"/>
    <x v="2"/>
    <x v="0"/>
    <x v="1"/>
    <n v="9"/>
    <n v="2097"/>
    <n v="723.67470000000003"/>
  </r>
  <r>
    <x v="23"/>
    <x v="3"/>
    <x v="2"/>
    <x v="2"/>
    <n v="10"/>
    <n v="1730"/>
    <n v="739.40200000000004"/>
  </r>
  <r>
    <x v="23"/>
    <x v="3"/>
    <x v="1"/>
    <x v="1"/>
    <n v="7"/>
    <n v="2016"/>
    <n v="888.048"/>
  </r>
  <r>
    <x v="23"/>
    <x v="1"/>
    <x v="1"/>
    <x v="1"/>
    <n v="7"/>
    <n v="1988"/>
    <n v="866.96679999999992"/>
  </r>
  <r>
    <x v="23"/>
    <x v="2"/>
    <x v="0"/>
    <x v="0"/>
    <n v="9"/>
    <n v="1953"/>
    <n v="718.89929999999993"/>
  </r>
  <r>
    <x v="23"/>
    <x v="1"/>
    <x v="2"/>
    <x v="1"/>
    <n v="6"/>
    <n v="1638"/>
    <n v="733.005"/>
  </r>
  <r>
    <x v="23"/>
    <x v="0"/>
    <x v="1"/>
    <x v="1"/>
    <n v="6"/>
    <n v="1776"/>
    <n v="735.61919999999998"/>
  </r>
  <r>
    <x v="23"/>
    <x v="3"/>
    <x v="1"/>
    <x v="2"/>
    <n v="10"/>
    <n v="1630"/>
    <n v="617.93299999999999"/>
  </r>
  <r>
    <x v="23"/>
    <x v="3"/>
    <x v="0"/>
    <x v="2"/>
    <n v="10"/>
    <n v="2310"/>
    <n v="944.09699999999998"/>
  </r>
  <r>
    <x v="23"/>
    <x v="3"/>
    <x v="0"/>
    <x v="1"/>
    <n v="7"/>
    <n v="1190"/>
    <n v="367.35299999999995"/>
  </r>
  <r>
    <x v="23"/>
    <x v="3"/>
    <x v="0"/>
    <x v="0"/>
    <n v="6"/>
    <n v="882"/>
    <n v="332.51400000000001"/>
  </r>
  <r>
    <x v="23"/>
    <x v="2"/>
    <x v="1"/>
    <x v="2"/>
    <n v="8"/>
    <n v="1384"/>
    <n v="427.7944"/>
  </r>
  <r>
    <x v="23"/>
    <x v="0"/>
    <x v="0"/>
    <x v="0"/>
    <n v="8"/>
    <n v="1864"/>
    <n v="604.49519999999995"/>
  </r>
  <r>
    <x v="23"/>
    <x v="1"/>
    <x v="2"/>
    <x v="1"/>
    <n v="9"/>
    <n v="2142"/>
    <n v="893.21399999999994"/>
  </r>
  <r>
    <x v="23"/>
    <x v="1"/>
    <x v="1"/>
    <x v="1"/>
    <n v="8"/>
    <n v="1352"/>
    <n v="523.49440000000004"/>
  </r>
  <r>
    <x v="23"/>
    <x v="0"/>
    <x v="1"/>
    <x v="0"/>
    <n v="6"/>
    <n v="1206"/>
    <n v="540.28800000000001"/>
  </r>
  <r>
    <x v="23"/>
    <x v="0"/>
    <x v="2"/>
    <x v="0"/>
    <n v="10"/>
    <n v="2250"/>
    <n v="1012.05"/>
  </r>
  <r>
    <x v="23"/>
    <x v="2"/>
    <x v="2"/>
    <x v="1"/>
    <n v="8"/>
    <n v="1168"/>
    <n v="444.19040000000001"/>
  </r>
  <r>
    <x v="23"/>
    <x v="1"/>
    <x v="1"/>
    <x v="1"/>
    <n v="8"/>
    <n v="1784"/>
    <n v="724.30400000000009"/>
  </r>
  <r>
    <x v="23"/>
    <x v="2"/>
    <x v="0"/>
    <x v="2"/>
    <n v="7"/>
    <n v="1729"/>
    <n v="664.28179999999998"/>
  </r>
  <r>
    <x v="23"/>
    <x v="1"/>
    <x v="1"/>
    <x v="1"/>
    <n v="9"/>
    <n v="2322"/>
    <n v="1005.8903999999999"/>
  </r>
  <r>
    <x v="23"/>
    <x v="3"/>
    <x v="1"/>
    <x v="0"/>
    <n v="10"/>
    <n v="1180"/>
    <n v="369.10400000000004"/>
  </r>
  <r>
    <x v="23"/>
    <x v="2"/>
    <x v="1"/>
    <x v="1"/>
    <n v="9"/>
    <n v="900"/>
    <n v="281.33999999999997"/>
  </r>
  <r>
    <x v="23"/>
    <x v="1"/>
    <x v="2"/>
    <x v="1"/>
    <n v="7"/>
    <n v="1302"/>
    <n v="490.59360000000004"/>
  </r>
  <r>
    <x v="23"/>
    <x v="3"/>
    <x v="2"/>
    <x v="0"/>
    <n v="9"/>
    <n v="2646"/>
    <n v="1056.8124"/>
  </r>
  <r>
    <x v="23"/>
    <x v="1"/>
    <x v="1"/>
    <x v="0"/>
    <n v="10"/>
    <n v="1020"/>
    <n v="352.91999999999996"/>
  </r>
  <r>
    <x v="23"/>
    <x v="2"/>
    <x v="2"/>
    <x v="0"/>
    <n v="10"/>
    <n v="1250"/>
    <n v="483.49999999999994"/>
  </r>
  <r>
    <x v="23"/>
    <x v="0"/>
    <x v="0"/>
    <x v="2"/>
    <n v="8"/>
    <n v="1976"/>
    <n v="794.74720000000002"/>
  </r>
  <r>
    <x v="23"/>
    <x v="1"/>
    <x v="2"/>
    <x v="0"/>
    <n v="7"/>
    <n v="1113"/>
    <n v="357.71820000000002"/>
  </r>
  <r>
    <x v="23"/>
    <x v="0"/>
    <x v="2"/>
    <x v="2"/>
    <n v="8"/>
    <n v="1840"/>
    <n v="634.98400000000004"/>
  </r>
  <r>
    <x v="23"/>
    <x v="0"/>
    <x v="2"/>
    <x v="1"/>
    <n v="9"/>
    <n v="945"/>
    <n v="397.93949999999995"/>
  </r>
  <r>
    <x v="23"/>
    <x v="3"/>
    <x v="2"/>
    <x v="1"/>
    <n v="6"/>
    <n v="1302"/>
    <n v="444.11220000000003"/>
  </r>
  <r>
    <x v="23"/>
    <x v="2"/>
    <x v="1"/>
    <x v="0"/>
    <n v="6"/>
    <n v="852"/>
    <n v="368.916"/>
  </r>
  <r>
    <x v="24"/>
    <x v="1"/>
    <x v="2"/>
    <x v="0"/>
    <n v="8"/>
    <n v="1136"/>
    <n v="353.9776"/>
  </r>
  <r>
    <x v="24"/>
    <x v="2"/>
    <x v="1"/>
    <x v="1"/>
    <n v="6"/>
    <n v="1032"/>
    <n v="436.94880000000001"/>
  </r>
  <r>
    <x v="24"/>
    <x v="0"/>
    <x v="1"/>
    <x v="2"/>
    <n v="7"/>
    <n v="1155"/>
    <n v="406.32900000000001"/>
  </r>
  <r>
    <x v="24"/>
    <x v="0"/>
    <x v="1"/>
    <x v="0"/>
    <n v="9"/>
    <n v="2178"/>
    <n v="703.05839999999989"/>
  </r>
  <r>
    <x v="24"/>
    <x v="1"/>
    <x v="2"/>
    <x v="1"/>
    <n v="7"/>
    <n v="1484"/>
    <n v="493.72679999999997"/>
  </r>
  <r>
    <x v="24"/>
    <x v="1"/>
    <x v="1"/>
    <x v="1"/>
    <n v="10"/>
    <n v="2440"/>
    <n v="798.61199999999997"/>
  </r>
  <r>
    <x v="24"/>
    <x v="3"/>
    <x v="0"/>
    <x v="2"/>
    <n v="10"/>
    <n v="1980"/>
    <n v="609.84"/>
  </r>
  <r>
    <x v="24"/>
    <x v="3"/>
    <x v="0"/>
    <x v="1"/>
    <n v="6"/>
    <n v="1650"/>
    <n v="690.85500000000002"/>
  </r>
  <r>
    <x v="24"/>
    <x v="0"/>
    <x v="2"/>
    <x v="2"/>
    <n v="9"/>
    <n v="1413"/>
    <n v="621.01350000000002"/>
  </r>
  <r>
    <x v="24"/>
    <x v="3"/>
    <x v="2"/>
    <x v="2"/>
    <n v="8"/>
    <n v="1680"/>
    <n v="512.56799999999998"/>
  </r>
  <r>
    <x v="24"/>
    <x v="0"/>
    <x v="2"/>
    <x v="1"/>
    <n v="10"/>
    <n v="1330"/>
    <n v="464.16999999999996"/>
  </r>
  <r>
    <x v="24"/>
    <x v="2"/>
    <x v="2"/>
    <x v="1"/>
    <n v="8"/>
    <n v="2040"/>
    <n v="687.68399999999997"/>
  </r>
  <r>
    <x v="24"/>
    <x v="1"/>
    <x v="1"/>
    <x v="1"/>
    <n v="8"/>
    <n v="2216"/>
    <n v="723.30240000000003"/>
  </r>
  <r>
    <x v="24"/>
    <x v="0"/>
    <x v="2"/>
    <x v="0"/>
    <n v="7"/>
    <n v="896"/>
    <n v="391.10399999999998"/>
  </r>
  <r>
    <x v="24"/>
    <x v="2"/>
    <x v="0"/>
    <x v="0"/>
    <n v="9"/>
    <n v="1053"/>
    <n v="458.26559999999995"/>
  </r>
  <r>
    <x v="24"/>
    <x v="0"/>
    <x v="1"/>
    <x v="1"/>
    <n v="7"/>
    <n v="1799"/>
    <n v="619.03590000000008"/>
  </r>
  <r>
    <x v="24"/>
    <x v="1"/>
    <x v="1"/>
    <x v="1"/>
    <n v="8"/>
    <n v="1024"/>
    <n v="440.2176"/>
  </r>
  <r>
    <x v="24"/>
    <x v="1"/>
    <x v="2"/>
    <x v="1"/>
    <n v="10"/>
    <n v="1110"/>
    <n v="437.78399999999999"/>
  </r>
  <r>
    <x v="24"/>
    <x v="1"/>
    <x v="1"/>
    <x v="1"/>
    <n v="6"/>
    <n v="1242"/>
    <n v="496.67579999999998"/>
  </r>
  <r>
    <x v="24"/>
    <x v="2"/>
    <x v="2"/>
    <x v="0"/>
    <n v="6"/>
    <n v="636"/>
    <n v="238.88159999999999"/>
  </r>
  <r>
    <x v="24"/>
    <x v="2"/>
    <x v="1"/>
    <x v="0"/>
    <n v="6"/>
    <n v="1560"/>
    <n v="599.50799999999992"/>
  </r>
  <r>
    <x v="24"/>
    <x v="3"/>
    <x v="1"/>
    <x v="2"/>
    <n v="9"/>
    <n v="2439"/>
    <n v="733.16339999999991"/>
  </r>
  <r>
    <x v="24"/>
    <x v="2"/>
    <x v="2"/>
    <x v="2"/>
    <n v="6"/>
    <n v="1740"/>
    <n v="549.66600000000005"/>
  </r>
  <r>
    <x v="24"/>
    <x v="3"/>
    <x v="2"/>
    <x v="0"/>
    <n v="7"/>
    <n v="1736"/>
    <n v="645.09759999999994"/>
  </r>
  <r>
    <x v="24"/>
    <x v="3"/>
    <x v="2"/>
    <x v="1"/>
    <n v="6"/>
    <n v="1164"/>
    <n v="392.15159999999997"/>
  </r>
  <r>
    <x v="24"/>
    <x v="0"/>
    <x v="0"/>
    <x v="1"/>
    <n v="7"/>
    <n v="2072"/>
    <n v="749.64960000000008"/>
  </r>
  <r>
    <x v="24"/>
    <x v="2"/>
    <x v="0"/>
    <x v="1"/>
    <n v="9"/>
    <n v="2358"/>
    <n v="1009.2239999999999"/>
  </r>
  <r>
    <x v="24"/>
    <x v="0"/>
    <x v="0"/>
    <x v="0"/>
    <n v="10"/>
    <n v="1430"/>
    <n v="534.39099999999996"/>
  </r>
  <r>
    <x v="24"/>
    <x v="3"/>
    <x v="1"/>
    <x v="0"/>
    <n v="7"/>
    <n v="812"/>
    <n v="261.38280000000003"/>
  </r>
  <r>
    <x v="24"/>
    <x v="2"/>
    <x v="1"/>
    <x v="2"/>
    <n v="7"/>
    <n v="1820"/>
    <n v="596.41399999999999"/>
  </r>
  <r>
    <x v="24"/>
    <x v="0"/>
    <x v="0"/>
    <x v="2"/>
    <n v="9"/>
    <n v="2034"/>
    <n v="868.9248"/>
  </r>
  <r>
    <x v="24"/>
    <x v="1"/>
    <x v="1"/>
    <x v="0"/>
    <n v="8"/>
    <n v="2232"/>
    <n v="869.14080000000001"/>
  </r>
  <r>
    <x v="24"/>
    <x v="3"/>
    <x v="1"/>
    <x v="1"/>
    <n v="10"/>
    <n v="1560"/>
    <n v="609.80400000000009"/>
  </r>
  <r>
    <x v="24"/>
    <x v="2"/>
    <x v="0"/>
    <x v="2"/>
    <n v="6"/>
    <n v="1470"/>
    <n v="584.61900000000003"/>
  </r>
  <r>
    <x v="24"/>
    <x v="1"/>
    <x v="2"/>
    <x v="1"/>
    <n v="8"/>
    <n v="1048"/>
    <n v="351.39439999999996"/>
  </r>
  <r>
    <x v="24"/>
    <x v="3"/>
    <x v="0"/>
    <x v="0"/>
    <n v="10"/>
    <n v="1770"/>
    <n v="621.97799999999995"/>
  </r>
  <r>
    <x v="25"/>
    <x v="1"/>
    <x v="1"/>
    <x v="1"/>
    <n v="9"/>
    <n v="2169"/>
    <n v="935.05589999999995"/>
  </r>
  <r>
    <x v="25"/>
    <x v="3"/>
    <x v="1"/>
    <x v="2"/>
    <n v="9"/>
    <n v="1980"/>
    <n v="615.38400000000001"/>
  </r>
  <r>
    <x v="25"/>
    <x v="2"/>
    <x v="0"/>
    <x v="1"/>
    <n v="9"/>
    <n v="1278"/>
    <n v="462.38040000000001"/>
  </r>
  <r>
    <x v="25"/>
    <x v="2"/>
    <x v="1"/>
    <x v="2"/>
    <n v="7"/>
    <n v="1785"/>
    <n v="737.02649999999994"/>
  </r>
  <r>
    <x v="25"/>
    <x v="2"/>
    <x v="2"/>
    <x v="1"/>
    <n v="8"/>
    <n v="2312"/>
    <n v="985.14319999999998"/>
  </r>
  <r>
    <x v="25"/>
    <x v="1"/>
    <x v="1"/>
    <x v="1"/>
    <n v="10"/>
    <n v="1470"/>
    <n v="443.79300000000001"/>
  </r>
  <r>
    <x v="25"/>
    <x v="3"/>
    <x v="0"/>
    <x v="0"/>
    <n v="9"/>
    <n v="1890"/>
    <n v="656.01900000000001"/>
  </r>
  <r>
    <x v="25"/>
    <x v="0"/>
    <x v="1"/>
    <x v="0"/>
    <n v="7"/>
    <n v="1827"/>
    <n v="582.44759999999997"/>
  </r>
  <r>
    <x v="25"/>
    <x v="3"/>
    <x v="0"/>
    <x v="2"/>
    <n v="7"/>
    <n v="1813"/>
    <n v="710.87729999999999"/>
  </r>
  <r>
    <x v="25"/>
    <x v="0"/>
    <x v="0"/>
    <x v="1"/>
    <n v="6"/>
    <n v="768"/>
    <n v="328.85760000000005"/>
  </r>
  <r>
    <x v="25"/>
    <x v="2"/>
    <x v="0"/>
    <x v="2"/>
    <n v="7"/>
    <n v="1064"/>
    <n v="423.15280000000001"/>
  </r>
  <r>
    <x v="25"/>
    <x v="3"/>
    <x v="0"/>
    <x v="1"/>
    <n v="10"/>
    <n v="2140"/>
    <n v="910.35599999999999"/>
  </r>
  <r>
    <x v="25"/>
    <x v="3"/>
    <x v="1"/>
    <x v="1"/>
    <n v="6"/>
    <n v="1200"/>
    <n v="515.52"/>
  </r>
  <r>
    <x v="25"/>
    <x v="0"/>
    <x v="0"/>
    <x v="0"/>
    <n v="9"/>
    <n v="1773"/>
    <n v="655.83270000000005"/>
  </r>
  <r>
    <x v="25"/>
    <x v="0"/>
    <x v="2"/>
    <x v="1"/>
    <n v="10"/>
    <n v="2900"/>
    <n v="1265.27"/>
  </r>
  <r>
    <x v="25"/>
    <x v="0"/>
    <x v="2"/>
    <x v="2"/>
    <n v="8"/>
    <n v="1112"/>
    <n v="371.964"/>
  </r>
  <r>
    <x v="25"/>
    <x v="1"/>
    <x v="2"/>
    <x v="0"/>
    <n v="8"/>
    <n v="2296"/>
    <n v="784.77279999999996"/>
  </r>
  <r>
    <x v="25"/>
    <x v="2"/>
    <x v="1"/>
    <x v="0"/>
    <n v="9"/>
    <n v="1206"/>
    <n v="363.9708"/>
  </r>
  <r>
    <x v="25"/>
    <x v="0"/>
    <x v="2"/>
    <x v="0"/>
    <n v="9"/>
    <n v="2043"/>
    <n v="729.14670000000001"/>
  </r>
  <r>
    <x v="25"/>
    <x v="3"/>
    <x v="2"/>
    <x v="2"/>
    <n v="7"/>
    <n v="1162"/>
    <n v="350.11060000000003"/>
  </r>
  <r>
    <x v="25"/>
    <x v="2"/>
    <x v="0"/>
    <x v="0"/>
    <n v="10"/>
    <n v="2250"/>
    <n v="799.2"/>
  </r>
  <r>
    <x v="25"/>
    <x v="3"/>
    <x v="1"/>
    <x v="0"/>
    <n v="9"/>
    <n v="1548"/>
    <n v="580.5"/>
  </r>
  <r>
    <x v="25"/>
    <x v="2"/>
    <x v="2"/>
    <x v="2"/>
    <n v="9"/>
    <n v="1179"/>
    <n v="484.21530000000001"/>
  </r>
  <r>
    <x v="25"/>
    <x v="0"/>
    <x v="1"/>
    <x v="1"/>
    <n v="7"/>
    <n v="1113"/>
    <n v="430.73099999999999"/>
  </r>
  <r>
    <x v="25"/>
    <x v="1"/>
    <x v="1"/>
    <x v="1"/>
    <n v="7"/>
    <n v="2100"/>
    <n v="872.7600000000001"/>
  </r>
  <r>
    <x v="25"/>
    <x v="1"/>
    <x v="2"/>
    <x v="1"/>
    <n v="10"/>
    <n v="1350"/>
    <n v="567.40499999999997"/>
  </r>
  <r>
    <x v="25"/>
    <x v="2"/>
    <x v="2"/>
    <x v="0"/>
    <n v="10"/>
    <n v="1280"/>
    <n v="460.41600000000005"/>
  </r>
  <r>
    <x v="25"/>
    <x v="2"/>
    <x v="1"/>
    <x v="1"/>
    <n v="7"/>
    <n v="1407"/>
    <n v="577.99559999999997"/>
  </r>
  <r>
    <x v="25"/>
    <x v="3"/>
    <x v="2"/>
    <x v="0"/>
    <n v="7"/>
    <n v="1638"/>
    <n v="528.58259999999996"/>
  </r>
  <r>
    <x v="25"/>
    <x v="1"/>
    <x v="2"/>
    <x v="1"/>
    <n v="9"/>
    <n v="1197"/>
    <n v="412.4862"/>
  </r>
  <r>
    <x v="25"/>
    <x v="0"/>
    <x v="1"/>
    <x v="2"/>
    <n v="10"/>
    <n v="2850"/>
    <n v="921.12"/>
  </r>
  <r>
    <x v="25"/>
    <x v="1"/>
    <x v="1"/>
    <x v="0"/>
    <n v="10"/>
    <n v="1660"/>
    <n v="644.57799999999997"/>
  </r>
  <r>
    <x v="25"/>
    <x v="1"/>
    <x v="2"/>
    <x v="1"/>
    <n v="9"/>
    <n v="1008"/>
    <n v="347.35680000000002"/>
  </r>
  <r>
    <x v="25"/>
    <x v="1"/>
    <x v="1"/>
    <x v="1"/>
    <n v="8"/>
    <n v="1888"/>
    <n v="673.82719999999995"/>
  </r>
  <r>
    <x v="25"/>
    <x v="3"/>
    <x v="2"/>
    <x v="1"/>
    <n v="9"/>
    <n v="1278"/>
    <n v="478.99440000000004"/>
  </r>
  <r>
    <x v="25"/>
    <x v="0"/>
    <x v="0"/>
    <x v="2"/>
    <n v="7"/>
    <n v="882"/>
    <n v="351.5652"/>
  </r>
  <r>
    <x v="26"/>
    <x v="3"/>
    <x v="2"/>
    <x v="2"/>
    <n v="6"/>
    <n v="1032"/>
    <n v="367.59840000000003"/>
  </r>
  <r>
    <x v="26"/>
    <x v="3"/>
    <x v="2"/>
    <x v="0"/>
    <n v="10"/>
    <n v="1490"/>
    <n v="487.23"/>
  </r>
  <r>
    <x v="26"/>
    <x v="0"/>
    <x v="0"/>
    <x v="2"/>
    <n v="9"/>
    <n v="1422"/>
    <n v="578.75399999999991"/>
  </r>
  <r>
    <x v="26"/>
    <x v="2"/>
    <x v="1"/>
    <x v="1"/>
    <n v="6"/>
    <n v="1452"/>
    <n v="637.28280000000007"/>
  </r>
  <r>
    <x v="26"/>
    <x v="1"/>
    <x v="2"/>
    <x v="0"/>
    <n v="7"/>
    <n v="1190"/>
    <n v="426.73399999999998"/>
  </r>
  <r>
    <x v="26"/>
    <x v="3"/>
    <x v="0"/>
    <x v="0"/>
    <n v="6"/>
    <n v="660"/>
    <n v="277.39800000000002"/>
  </r>
  <r>
    <x v="26"/>
    <x v="3"/>
    <x v="1"/>
    <x v="1"/>
    <n v="9"/>
    <n v="2151"/>
    <n v="647.45100000000002"/>
  </r>
  <r>
    <x v="26"/>
    <x v="1"/>
    <x v="2"/>
    <x v="1"/>
    <n v="10"/>
    <n v="2060"/>
    <n v="918.76"/>
  </r>
  <r>
    <x v="26"/>
    <x v="0"/>
    <x v="0"/>
    <x v="0"/>
    <n v="9"/>
    <n v="2673"/>
    <n v="1150.7265"/>
  </r>
  <r>
    <x v="26"/>
    <x v="0"/>
    <x v="1"/>
    <x v="2"/>
    <n v="10"/>
    <n v="2070"/>
    <n v="683.51400000000001"/>
  </r>
  <r>
    <x v="26"/>
    <x v="3"/>
    <x v="0"/>
    <x v="2"/>
    <n v="10"/>
    <n v="2530"/>
    <n v="986.44700000000012"/>
  </r>
  <r>
    <x v="26"/>
    <x v="0"/>
    <x v="0"/>
    <x v="1"/>
    <n v="9"/>
    <n v="2502"/>
    <n v="754.35299999999995"/>
  </r>
  <r>
    <x v="26"/>
    <x v="2"/>
    <x v="1"/>
    <x v="2"/>
    <n v="6"/>
    <n v="1464"/>
    <n v="618.24720000000002"/>
  </r>
  <r>
    <x v="26"/>
    <x v="1"/>
    <x v="2"/>
    <x v="1"/>
    <n v="10"/>
    <n v="1130"/>
    <n v="496.97400000000005"/>
  </r>
  <r>
    <x v="26"/>
    <x v="3"/>
    <x v="0"/>
    <x v="1"/>
    <n v="8"/>
    <n v="1872"/>
    <n v="842.02559999999994"/>
  </r>
  <r>
    <x v="26"/>
    <x v="2"/>
    <x v="1"/>
    <x v="0"/>
    <n v="10"/>
    <n v="1420"/>
    <n v="456.67199999999997"/>
  </r>
  <r>
    <x v="26"/>
    <x v="1"/>
    <x v="1"/>
    <x v="1"/>
    <n v="8"/>
    <n v="1072"/>
    <n v="366.94560000000001"/>
  </r>
  <r>
    <x v="26"/>
    <x v="0"/>
    <x v="2"/>
    <x v="2"/>
    <n v="8"/>
    <n v="1448"/>
    <n v="455.54079999999999"/>
  </r>
  <r>
    <x v="26"/>
    <x v="1"/>
    <x v="2"/>
    <x v="1"/>
    <n v="8"/>
    <n v="2400"/>
    <n v="739.92000000000007"/>
  </r>
  <r>
    <x v="26"/>
    <x v="2"/>
    <x v="0"/>
    <x v="0"/>
    <n v="10"/>
    <n v="2650"/>
    <n v="1113.53"/>
  </r>
  <r>
    <x v="26"/>
    <x v="2"/>
    <x v="0"/>
    <x v="2"/>
    <n v="8"/>
    <n v="2392"/>
    <n v="834.80799999999999"/>
  </r>
  <r>
    <x v="26"/>
    <x v="3"/>
    <x v="1"/>
    <x v="0"/>
    <n v="6"/>
    <n v="870"/>
    <n v="376.88399999999996"/>
  </r>
  <r>
    <x v="26"/>
    <x v="0"/>
    <x v="1"/>
    <x v="0"/>
    <n v="9"/>
    <n v="2277"/>
    <n v="852.96420000000001"/>
  </r>
  <r>
    <x v="26"/>
    <x v="2"/>
    <x v="2"/>
    <x v="0"/>
    <n v="9"/>
    <n v="2475"/>
    <n v="780.12"/>
  </r>
  <r>
    <x v="26"/>
    <x v="0"/>
    <x v="2"/>
    <x v="1"/>
    <n v="6"/>
    <n v="642"/>
    <n v="209.292"/>
  </r>
  <r>
    <x v="26"/>
    <x v="1"/>
    <x v="1"/>
    <x v="1"/>
    <n v="6"/>
    <n v="696"/>
    <n v="261.06959999999998"/>
  </r>
  <r>
    <x v="26"/>
    <x v="0"/>
    <x v="2"/>
    <x v="0"/>
    <n v="6"/>
    <n v="1014"/>
    <n v="316.26659999999998"/>
  </r>
  <r>
    <x v="26"/>
    <x v="1"/>
    <x v="1"/>
    <x v="1"/>
    <n v="7"/>
    <n v="1904"/>
    <n v="584.33760000000007"/>
  </r>
  <r>
    <x v="26"/>
    <x v="2"/>
    <x v="0"/>
    <x v="1"/>
    <n v="10"/>
    <n v="1740"/>
    <n v="636.14400000000001"/>
  </r>
  <r>
    <x v="26"/>
    <x v="0"/>
    <x v="1"/>
    <x v="1"/>
    <n v="10"/>
    <n v="2020"/>
    <n v="726.39199999999994"/>
  </r>
  <r>
    <x v="26"/>
    <x v="3"/>
    <x v="1"/>
    <x v="2"/>
    <n v="8"/>
    <n v="2392"/>
    <n v="1069.9415999999999"/>
  </r>
  <r>
    <x v="26"/>
    <x v="1"/>
    <x v="1"/>
    <x v="0"/>
    <n v="7"/>
    <n v="1925"/>
    <n v="696.46500000000003"/>
  </r>
  <r>
    <x v="26"/>
    <x v="3"/>
    <x v="2"/>
    <x v="1"/>
    <n v="6"/>
    <n v="846"/>
    <n v="307.60559999999998"/>
  </r>
  <r>
    <x v="26"/>
    <x v="2"/>
    <x v="2"/>
    <x v="1"/>
    <n v="9"/>
    <n v="2610"/>
    <n v="1041.3900000000001"/>
  </r>
  <r>
    <x v="26"/>
    <x v="2"/>
    <x v="2"/>
    <x v="2"/>
    <n v="6"/>
    <n v="1734"/>
    <n v="560.42880000000002"/>
  </r>
  <r>
    <x v="26"/>
    <x v="1"/>
    <x v="1"/>
    <x v="1"/>
    <n v="8"/>
    <n v="984"/>
    <n v="320.48879999999997"/>
  </r>
  <r>
    <x v="27"/>
    <x v="0"/>
    <x v="2"/>
    <x v="1"/>
    <n v="7"/>
    <n v="1232"/>
    <n v="496.74239999999998"/>
  </r>
  <r>
    <x v="27"/>
    <x v="2"/>
    <x v="1"/>
    <x v="1"/>
    <n v="10"/>
    <n v="2060"/>
    <n v="813.49399999999991"/>
  </r>
  <r>
    <x v="27"/>
    <x v="2"/>
    <x v="2"/>
    <x v="0"/>
    <n v="8"/>
    <n v="1240"/>
    <n v="378.94399999999996"/>
  </r>
  <r>
    <x v="27"/>
    <x v="3"/>
    <x v="0"/>
    <x v="2"/>
    <n v="7"/>
    <n v="826"/>
    <n v="314.29300000000001"/>
  </r>
  <r>
    <x v="27"/>
    <x v="0"/>
    <x v="1"/>
    <x v="2"/>
    <n v="6"/>
    <n v="984"/>
    <n v="432.86160000000001"/>
  </r>
  <r>
    <x v="27"/>
    <x v="1"/>
    <x v="2"/>
    <x v="1"/>
    <n v="8"/>
    <n v="1504"/>
    <n v="655.74400000000003"/>
  </r>
  <r>
    <x v="27"/>
    <x v="3"/>
    <x v="1"/>
    <x v="1"/>
    <n v="9"/>
    <n v="1665"/>
    <n v="719.44650000000001"/>
  </r>
  <r>
    <x v="27"/>
    <x v="2"/>
    <x v="1"/>
    <x v="2"/>
    <n v="7"/>
    <n v="966"/>
    <n v="373.84199999999998"/>
  </r>
  <r>
    <x v="27"/>
    <x v="3"/>
    <x v="1"/>
    <x v="2"/>
    <n v="9"/>
    <n v="972"/>
    <n v="374.31720000000001"/>
  </r>
  <r>
    <x v="27"/>
    <x v="0"/>
    <x v="1"/>
    <x v="1"/>
    <n v="6"/>
    <n v="984"/>
    <n v="399.99599999999998"/>
  </r>
  <r>
    <x v="27"/>
    <x v="0"/>
    <x v="0"/>
    <x v="0"/>
    <n v="7"/>
    <n v="1022"/>
    <n v="449.16899999999998"/>
  </r>
  <r>
    <x v="27"/>
    <x v="0"/>
    <x v="0"/>
    <x v="2"/>
    <n v="8"/>
    <n v="1672"/>
    <n v="575.33519999999999"/>
  </r>
  <r>
    <x v="27"/>
    <x v="2"/>
    <x v="2"/>
    <x v="2"/>
    <n v="8"/>
    <n v="2128"/>
    <n v="673.51200000000006"/>
  </r>
  <r>
    <x v="27"/>
    <x v="1"/>
    <x v="2"/>
    <x v="0"/>
    <n v="8"/>
    <n v="984"/>
    <n v="418.00319999999999"/>
  </r>
  <r>
    <x v="27"/>
    <x v="3"/>
    <x v="0"/>
    <x v="0"/>
    <n v="8"/>
    <n v="1736"/>
    <n v="689.53920000000005"/>
  </r>
  <r>
    <x v="27"/>
    <x v="1"/>
    <x v="2"/>
    <x v="1"/>
    <n v="7"/>
    <n v="2044"/>
    <n v="671.45400000000006"/>
  </r>
  <r>
    <x v="27"/>
    <x v="2"/>
    <x v="0"/>
    <x v="1"/>
    <n v="6"/>
    <n v="1188"/>
    <n v="479.47680000000003"/>
  </r>
  <r>
    <x v="27"/>
    <x v="1"/>
    <x v="1"/>
    <x v="1"/>
    <n v="9"/>
    <n v="2079"/>
    <n v="922.66019999999992"/>
  </r>
  <r>
    <x v="27"/>
    <x v="2"/>
    <x v="2"/>
    <x v="1"/>
    <n v="8"/>
    <n v="1608"/>
    <n v="535.78560000000004"/>
  </r>
  <r>
    <x v="27"/>
    <x v="0"/>
    <x v="2"/>
    <x v="2"/>
    <n v="8"/>
    <n v="2344"/>
    <n v="1008.3888000000001"/>
  </r>
  <r>
    <x v="27"/>
    <x v="0"/>
    <x v="2"/>
    <x v="0"/>
    <n v="6"/>
    <n v="816"/>
    <n v="260.54879999999997"/>
  </r>
  <r>
    <x v="27"/>
    <x v="3"/>
    <x v="1"/>
    <x v="0"/>
    <n v="7"/>
    <n v="1638"/>
    <n v="607.69799999999998"/>
  </r>
  <r>
    <x v="27"/>
    <x v="2"/>
    <x v="0"/>
    <x v="0"/>
    <n v="8"/>
    <n v="1992"/>
    <n v="778.27440000000001"/>
  </r>
  <r>
    <x v="27"/>
    <x v="3"/>
    <x v="2"/>
    <x v="1"/>
    <n v="8"/>
    <n v="2112"/>
    <n v="915.76319999999998"/>
  </r>
  <r>
    <x v="27"/>
    <x v="1"/>
    <x v="1"/>
    <x v="0"/>
    <n v="9"/>
    <n v="1980"/>
    <n v="849.22199999999998"/>
  </r>
  <r>
    <x v="27"/>
    <x v="0"/>
    <x v="1"/>
    <x v="0"/>
    <n v="8"/>
    <n v="1208"/>
    <n v="385.83520000000004"/>
  </r>
  <r>
    <x v="27"/>
    <x v="3"/>
    <x v="2"/>
    <x v="2"/>
    <n v="7"/>
    <n v="1421"/>
    <n v="482.00319999999999"/>
  </r>
  <r>
    <x v="27"/>
    <x v="3"/>
    <x v="0"/>
    <x v="1"/>
    <n v="6"/>
    <n v="648"/>
    <n v="290.56319999999999"/>
  </r>
  <r>
    <x v="27"/>
    <x v="1"/>
    <x v="1"/>
    <x v="1"/>
    <n v="6"/>
    <n v="1680"/>
    <n v="653.01599999999996"/>
  </r>
  <r>
    <x v="27"/>
    <x v="2"/>
    <x v="1"/>
    <x v="0"/>
    <n v="6"/>
    <n v="954"/>
    <n v="400.58460000000002"/>
  </r>
  <r>
    <x v="27"/>
    <x v="1"/>
    <x v="1"/>
    <x v="1"/>
    <n v="6"/>
    <n v="1146"/>
    <n v="508.93860000000001"/>
  </r>
  <r>
    <x v="27"/>
    <x v="3"/>
    <x v="2"/>
    <x v="0"/>
    <n v="7"/>
    <n v="1015"/>
    <n v="406.40600000000001"/>
  </r>
  <r>
    <x v="27"/>
    <x v="2"/>
    <x v="0"/>
    <x v="2"/>
    <n v="6"/>
    <n v="1608"/>
    <n v="650.91840000000002"/>
  </r>
  <r>
    <x v="27"/>
    <x v="1"/>
    <x v="2"/>
    <x v="1"/>
    <n v="10"/>
    <n v="2930"/>
    <n v="1014.0730000000001"/>
  </r>
  <r>
    <x v="27"/>
    <x v="0"/>
    <x v="0"/>
    <x v="1"/>
    <n v="9"/>
    <n v="1098"/>
    <n v="417.1302"/>
  </r>
  <r>
    <x v="27"/>
    <x v="1"/>
    <x v="1"/>
    <x v="1"/>
    <n v="8"/>
    <n v="1208"/>
    <n v="427.3904"/>
  </r>
  <r>
    <x v="28"/>
    <x v="1"/>
    <x v="1"/>
    <x v="1"/>
    <n v="6"/>
    <n v="1176"/>
    <n v="381.37679999999995"/>
  </r>
  <r>
    <x v="28"/>
    <x v="0"/>
    <x v="0"/>
    <x v="2"/>
    <n v="9"/>
    <n v="2511"/>
    <n v="759.32640000000004"/>
  </r>
  <r>
    <x v="28"/>
    <x v="2"/>
    <x v="1"/>
    <x v="1"/>
    <n v="9"/>
    <n v="2466"/>
    <n v="877.64940000000001"/>
  </r>
  <r>
    <x v="28"/>
    <x v="2"/>
    <x v="0"/>
    <x v="2"/>
    <n v="6"/>
    <n v="642"/>
    <n v="235.22880000000001"/>
  </r>
  <r>
    <x v="28"/>
    <x v="2"/>
    <x v="0"/>
    <x v="0"/>
    <n v="6"/>
    <n v="1644"/>
    <n v="656.44920000000002"/>
  </r>
  <r>
    <x v="28"/>
    <x v="3"/>
    <x v="2"/>
    <x v="2"/>
    <n v="10"/>
    <n v="2100"/>
    <n v="812.28"/>
  </r>
  <r>
    <x v="28"/>
    <x v="2"/>
    <x v="2"/>
    <x v="1"/>
    <n v="6"/>
    <n v="1680"/>
    <n v="623.28"/>
  </r>
  <r>
    <x v="28"/>
    <x v="3"/>
    <x v="2"/>
    <x v="0"/>
    <n v="6"/>
    <n v="1650"/>
    <n v="502.92"/>
  </r>
  <r>
    <x v="28"/>
    <x v="3"/>
    <x v="0"/>
    <x v="0"/>
    <n v="9"/>
    <n v="1251"/>
    <n v="520.16579999999999"/>
  </r>
  <r>
    <x v="28"/>
    <x v="0"/>
    <x v="2"/>
    <x v="0"/>
    <n v="9"/>
    <n v="2691"/>
    <n v="1054.8720000000001"/>
  </r>
  <r>
    <x v="28"/>
    <x v="2"/>
    <x v="2"/>
    <x v="2"/>
    <n v="9"/>
    <n v="2160"/>
    <n v="937.65599999999995"/>
  </r>
  <r>
    <x v="28"/>
    <x v="3"/>
    <x v="0"/>
    <x v="2"/>
    <n v="8"/>
    <n v="1704"/>
    <n v="722.66639999999995"/>
  </r>
  <r>
    <x v="28"/>
    <x v="1"/>
    <x v="1"/>
    <x v="1"/>
    <n v="8"/>
    <n v="1320"/>
    <n v="475.33199999999999"/>
  </r>
  <r>
    <x v="28"/>
    <x v="2"/>
    <x v="2"/>
    <x v="0"/>
    <n v="10"/>
    <n v="1440"/>
    <n v="640.22400000000005"/>
  </r>
  <r>
    <x v="28"/>
    <x v="3"/>
    <x v="2"/>
    <x v="1"/>
    <n v="6"/>
    <n v="1170"/>
    <n v="394.173"/>
  </r>
  <r>
    <x v="28"/>
    <x v="3"/>
    <x v="1"/>
    <x v="2"/>
    <n v="8"/>
    <n v="1784"/>
    <n v="698.79279999999994"/>
  </r>
  <r>
    <x v="28"/>
    <x v="1"/>
    <x v="2"/>
    <x v="1"/>
    <n v="8"/>
    <n v="1112"/>
    <n v="445.1336"/>
  </r>
  <r>
    <x v="28"/>
    <x v="1"/>
    <x v="2"/>
    <x v="0"/>
    <n v="8"/>
    <n v="1744"/>
    <n v="731.25919999999996"/>
  </r>
  <r>
    <x v="28"/>
    <x v="3"/>
    <x v="1"/>
    <x v="1"/>
    <n v="8"/>
    <n v="1168"/>
    <n v="505.27679999999998"/>
  </r>
  <r>
    <x v="28"/>
    <x v="0"/>
    <x v="1"/>
    <x v="1"/>
    <n v="9"/>
    <n v="1233"/>
    <n v="501.09119999999996"/>
  </r>
  <r>
    <x v="28"/>
    <x v="0"/>
    <x v="0"/>
    <x v="0"/>
    <n v="6"/>
    <n v="1536"/>
    <n v="596.42879999999991"/>
  </r>
  <r>
    <x v="28"/>
    <x v="2"/>
    <x v="1"/>
    <x v="0"/>
    <n v="7"/>
    <n v="1827"/>
    <n v="624.46860000000004"/>
  </r>
  <r>
    <x v="28"/>
    <x v="0"/>
    <x v="0"/>
    <x v="1"/>
    <n v="7"/>
    <n v="756"/>
    <n v="317.97359999999998"/>
  </r>
  <r>
    <x v="28"/>
    <x v="0"/>
    <x v="1"/>
    <x v="0"/>
    <n v="8"/>
    <n v="1176"/>
    <n v="411.7176"/>
  </r>
  <r>
    <x v="28"/>
    <x v="3"/>
    <x v="0"/>
    <x v="1"/>
    <n v="8"/>
    <n v="1392"/>
    <n v="591.04319999999996"/>
  </r>
  <r>
    <x v="28"/>
    <x v="0"/>
    <x v="2"/>
    <x v="2"/>
    <n v="8"/>
    <n v="1896"/>
    <n v="641.0376"/>
  </r>
  <r>
    <x v="28"/>
    <x v="3"/>
    <x v="1"/>
    <x v="0"/>
    <n v="9"/>
    <n v="1512"/>
    <n v="660.13919999999996"/>
  </r>
  <r>
    <x v="28"/>
    <x v="1"/>
    <x v="1"/>
    <x v="1"/>
    <n v="8"/>
    <n v="1408"/>
    <n v="437.32479999999998"/>
  </r>
  <r>
    <x v="28"/>
    <x v="1"/>
    <x v="2"/>
    <x v="1"/>
    <n v="7"/>
    <n v="882"/>
    <n v="394.34219999999999"/>
  </r>
  <r>
    <x v="28"/>
    <x v="1"/>
    <x v="1"/>
    <x v="0"/>
    <n v="6"/>
    <n v="1722"/>
    <n v="697.41000000000008"/>
  </r>
  <r>
    <x v="28"/>
    <x v="0"/>
    <x v="1"/>
    <x v="2"/>
    <n v="7"/>
    <n v="924"/>
    <n v="303.2568"/>
  </r>
  <r>
    <x v="28"/>
    <x v="2"/>
    <x v="1"/>
    <x v="2"/>
    <n v="9"/>
    <n v="2385"/>
    <n v="777.0329999999999"/>
  </r>
  <r>
    <x v="28"/>
    <x v="2"/>
    <x v="0"/>
    <x v="1"/>
    <n v="6"/>
    <n v="984"/>
    <n v="313.30560000000003"/>
  </r>
  <r>
    <x v="28"/>
    <x v="1"/>
    <x v="2"/>
    <x v="1"/>
    <n v="8"/>
    <n v="1696"/>
    <n v="512.53120000000001"/>
  </r>
  <r>
    <x v="28"/>
    <x v="0"/>
    <x v="2"/>
    <x v="1"/>
    <n v="8"/>
    <n v="1192"/>
    <n v="516.61279999999999"/>
  </r>
  <r>
    <x v="28"/>
    <x v="1"/>
    <x v="1"/>
    <x v="1"/>
    <n v="8"/>
    <n v="2048"/>
    <n v="846.4384"/>
  </r>
  <r>
    <x v="29"/>
    <x v="3"/>
    <x v="0"/>
    <x v="1"/>
    <n v="6"/>
    <n v="1434"/>
    <n v="556.39200000000005"/>
  </r>
  <r>
    <x v="29"/>
    <x v="1"/>
    <x v="1"/>
    <x v="0"/>
    <n v="8"/>
    <n v="1656"/>
    <n v="582.74639999999999"/>
  </r>
  <r>
    <x v="29"/>
    <x v="2"/>
    <x v="1"/>
    <x v="0"/>
    <n v="8"/>
    <n v="1600"/>
    <n v="651.19999999999993"/>
  </r>
  <r>
    <x v="29"/>
    <x v="0"/>
    <x v="2"/>
    <x v="1"/>
    <n v="8"/>
    <n v="2080"/>
    <n v="736.94399999999996"/>
  </r>
  <r>
    <x v="29"/>
    <x v="0"/>
    <x v="0"/>
    <x v="0"/>
    <n v="10"/>
    <n v="1660"/>
    <n v="544.48"/>
  </r>
  <r>
    <x v="29"/>
    <x v="2"/>
    <x v="0"/>
    <x v="0"/>
    <n v="9"/>
    <n v="945"/>
    <n v="302.40000000000003"/>
  </r>
  <r>
    <x v="29"/>
    <x v="0"/>
    <x v="1"/>
    <x v="2"/>
    <n v="10"/>
    <n v="2930"/>
    <n v="1186.6500000000001"/>
  </r>
  <r>
    <x v="29"/>
    <x v="2"/>
    <x v="2"/>
    <x v="1"/>
    <n v="7"/>
    <n v="1512"/>
    <n v="551.88"/>
  </r>
  <r>
    <x v="29"/>
    <x v="1"/>
    <x v="1"/>
    <x v="1"/>
    <n v="10"/>
    <n v="1510"/>
    <n v="592.37299999999993"/>
  </r>
  <r>
    <x v="29"/>
    <x v="1"/>
    <x v="2"/>
    <x v="0"/>
    <n v="6"/>
    <n v="1698"/>
    <n v="579.86700000000008"/>
  </r>
  <r>
    <x v="29"/>
    <x v="2"/>
    <x v="0"/>
    <x v="2"/>
    <n v="7"/>
    <n v="1015"/>
    <n v="339.61900000000003"/>
  </r>
  <r>
    <x v="29"/>
    <x v="0"/>
    <x v="1"/>
    <x v="0"/>
    <n v="10"/>
    <n v="1890"/>
    <n v="602.91"/>
  </r>
  <r>
    <x v="29"/>
    <x v="3"/>
    <x v="0"/>
    <x v="0"/>
    <n v="7"/>
    <n v="2079"/>
    <n v="816.83910000000003"/>
  </r>
  <r>
    <x v="29"/>
    <x v="2"/>
    <x v="0"/>
    <x v="1"/>
    <n v="9"/>
    <n v="2097"/>
    <n v="867.94830000000002"/>
  </r>
  <r>
    <x v="29"/>
    <x v="0"/>
    <x v="1"/>
    <x v="1"/>
    <n v="10"/>
    <n v="1490"/>
    <n v="560.83600000000001"/>
  </r>
  <r>
    <x v="29"/>
    <x v="1"/>
    <x v="2"/>
    <x v="1"/>
    <n v="8"/>
    <n v="928"/>
    <n v="416.9504"/>
  </r>
  <r>
    <x v="29"/>
    <x v="0"/>
    <x v="2"/>
    <x v="2"/>
    <n v="9"/>
    <n v="1071"/>
    <n v="421.33140000000003"/>
  </r>
  <r>
    <x v="29"/>
    <x v="1"/>
    <x v="2"/>
    <x v="1"/>
    <n v="9"/>
    <n v="1611"/>
    <n v="484.42770000000002"/>
  </r>
  <r>
    <x v="29"/>
    <x v="1"/>
    <x v="2"/>
    <x v="1"/>
    <n v="8"/>
    <n v="1656"/>
    <n v="606.75840000000005"/>
  </r>
  <r>
    <x v="29"/>
    <x v="2"/>
    <x v="2"/>
    <x v="2"/>
    <n v="6"/>
    <n v="1590"/>
    <n v="650.94600000000003"/>
  </r>
  <r>
    <x v="29"/>
    <x v="3"/>
    <x v="1"/>
    <x v="2"/>
    <n v="6"/>
    <n v="960"/>
    <n v="318.91199999999998"/>
  </r>
  <r>
    <x v="29"/>
    <x v="0"/>
    <x v="0"/>
    <x v="2"/>
    <n v="6"/>
    <n v="714"/>
    <n v="229.05119999999999"/>
  </r>
  <r>
    <x v="29"/>
    <x v="2"/>
    <x v="1"/>
    <x v="2"/>
    <n v="9"/>
    <n v="2628"/>
    <n v="1054.0907999999999"/>
  </r>
  <r>
    <x v="29"/>
    <x v="2"/>
    <x v="2"/>
    <x v="0"/>
    <n v="10"/>
    <n v="2660"/>
    <n v="1008.14"/>
  </r>
  <r>
    <x v="29"/>
    <x v="3"/>
    <x v="1"/>
    <x v="1"/>
    <n v="8"/>
    <n v="1968"/>
    <n v="879.69600000000003"/>
  </r>
  <r>
    <x v="29"/>
    <x v="0"/>
    <x v="0"/>
    <x v="1"/>
    <n v="8"/>
    <n v="1296"/>
    <n v="444.00960000000003"/>
  </r>
  <r>
    <x v="29"/>
    <x v="1"/>
    <x v="1"/>
    <x v="1"/>
    <n v="8"/>
    <n v="1672"/>
    <n v="717.12080000000003"/>
  </r>
  <r>
    <x v="29"/>
    <x v="1"/>
    <x v="1"/>
    <x v="1"/>
    <n v="7"/>
    <n v="1575"/>
    <n v="492.97500000000002"/>
  </r>
  <r>
    <x v="29"/>
    <x v="3"/>
    <x v="0"/>
    <x v="2"/>
    <n v="7"/>
    <n v="1316"/>
    <n v="447.57159999999999"/>
  </r>
  <r>
    <x v="29"/>
    <x v="3"/>
    <x v="1"/>
    <x v="0"/>
    <n v="9"/>
    <n v="1125"/>
    <n v="462.48750000000001"/>
  </r>
  <r>
    <x v="29"/>
    <x v="3"/>
    <x v="2"/>
    <x v="0"/>
    <n v="6"/>
    <n v="1020"/>
    <n v="426.46200000000005"/>
  </r>
  <r>
    <x v="29"/>
    <x v="1"/>
    <x v="1"/>
    <x v="1"/>
    <n v="7"/>
    <n v="1666"/>
    <n v="680.06119999999999"/>
  </r>
  <r>
    <x v="29"/>
    <x v="0"/>
    <x v="2"/>
    <x v="0"/>
    <n v="7"/>
    <n v="861"/>
    <n v="385.64190000000002"/>
  </r>
  <r>
    <x v="29"/>
    <x v="3"/>
    <x v="2"/>
    <x v="2"/>
    <n v="9"/>
    <n v="2088"/>
    <n v="908.69759999999997"/>
  </r>
  <r>
    <x v="29"/>
    <x v="2"/>
    <x v="1"/>
    <x v="1"/>
    <n v="8"/>
    <n v="1584"/>
    <n v="547.11360000000002"/>
  </r>
  <r>
    <x v="29"/>
    <x v="3"/>
    <x v="2"/>
    <x v="1"/>
    <n v="6"/>
    <n v="1602"/>
    <n v="640.1592000000000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EEC0C65-ED2F-42FD-A1A9-F6831A53AB34}"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P3:X21" firstHeaderRow="1" firstDataRow="3" firstDataCol="1"/>
  <pivotFields count="10">
    <pivotField numFmtId="165" showAl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axis="axisRow" showAll="0">
      <items count="5">
        <item x="1"/>
        <item x="0"/>
        <item x="2"/>
        <item x="3"/>
        <item t="default"/>
      </items>
    </pivotField>
    <pivotField axis="axisCol" showAll="0">
      <items count="4">
        <item x="1"/>
        <item x="2"/>
        <item x="0"/>
        <item t="default"/>
      </items>
    </pivotField>
    <pivotField axis="axisRow" showAll="0">
      <items count="4">
        <item x="0"/>
        <item x="1"/>
        <item x="2"/>
        <item t="default"/>
      </items>
    </pivotField>
    <pivotField showAll="0"/>
    <pivotField dataField="1" numFmtId="166" showAll="0"/>
    <pivotField dataField="1" numFmtId="166"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6">
        <item x="0"/>
        <item x="1"/>
        <item x="2"/>
        <item x="3"/>
        <item x="4"/>
        <item t="default"/>
      </items>
    </pivotField>
  </pivotFields>
  <rowFields count="2">
    <field x="1"/>
    <field x="3"/>
  </rowFields>
  <rowItems count="16">
    <i>
      <x/>
    </i>
    <i r="1">
      <x/>
    </i>
    <i r="1">
      <x v="1"/>
    </i>
    <i>
      <x v="1"/>
    </i>
    <i r="1">
      <x/>
    </i>
    <i r="1">
      <x v="1"/>
    </i>
    <i r="1">
      <x v="2"/>
    </i>
    <i>
      <x v="2"/>
    </i>
    <i r="1">
      <x/>
    </i>
    <i r="1">
      <x v="1"/>
    </i>
    <i r="1">
      <x v="2"/>
    </i>
    <i>
      <x v="3"/>
    </i>
    <i r="1">
      <x/>
    </i>
    <i r="1">
      <x v="1"/>
    </i>
    <i r="1">
      <x v="2"/>
    </i>
    <i t="grand">
      <x/>
    </i>
  </rowItems>
  <colFields count="2">
    <field x="2"/>
    <field x="-2"/>
  </colFields>
  <colItems count="8">
    <i>
      <x/>
      <x/>
    </i>
    <i r="1" i="1">
      <x v="1"/>
    </i>
    <i>
      <x v="1"/>
      <x/>
    </i>
    <i r="1" i="1">
      <x v="1"/>
    </i>
    <i>
      <x v="2"/>
      <x/>
    </i>
    <i r="1" i="1">
      <x v="1"/>
    </i>
    <i t="grand">
      <x/>
    </i>
    <i t="grand" i="1">
      <x/>
    </i>
  </colItems>
  <dataFields count="2">
    <dataField name="Sum of Net Sales" fld="5" baseField="1" baseItem="0" numFmtId="164"/>
    <dataField name="Sum of Profit / Loss" fld="6" baseField="1"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s__MonthYear" xr10:uid="{74E11CC4-D128-4815-BB6B-05900927843C}" sourceName="Years (MonthYear)">
  <pivotTables>
    <pivotTable tabId="16" name="PivotTable1"/>
  </pivotTables>
  <data>
    <tabular pivotCacheId="2086405125">
      <items count="5">
        <i x="1" s="1"/>
        <i x="2" s="1"/>
        <i x="3" s="1"/>
        <i x="0" s="1" nd="1"/>
        <i x="4"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alespersons1" xr10:uid="{36F0C623-8781-45AF-A4ED-DB020E4E42F3}" sourceName="Salespersons">
  <pivotTables>
    <pivotTable tabId="16" name="PivotTable1"/>
  </pivotTables>
  <data>
    <tabular pivotCacheId="2086405125">
      <items count="4">
        <i x="1" s="1"/>
        <i x="0" s="1"/>
        <i x="2" s="1"/>
        <i x="3"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1" xr10:uid="{B744F259-4162-4C23-B171-4AD5D76BB0E7}" sourceName="Region">
  <pivotTables>
    <pivotTable tabId="16" name="PivotTable1"/>
  </pivotTables>
  <data>
    <tabular pivotCacheId="2086405125">
      <items count="3">
        <i x="1" s="1"/>
        <i x="2" s="1"/>
        <i x="0"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duct1" xr10:uid="{32471282-C8A7-4903-8788-F058E6421467}" sourceName="Product">
  <pivotTables>
    <pivotTable tabId="16" name="PivotTable1"/>
  </pivotTables>
  <data>
    <tabular pivotCacheId="2086405125">
      <items count="3">
        <i x="0" s="1"/>
        <i x="1" s="1"/>
        <i x="2"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alespersons" xr10:uid="{E9F7A74D-6AAC-4E59-B3B8-9DF1C32B69A3}" sourceName="Salespersons">
  <extLst>
    <x:ext xmlns:x15="http://schemas.microsoft.com/office/spreadsheetml/2010/11/main" uri="{2F2917AC-EB37-4324-AD4E-5DD8C200BD13}">
      <x15:tableSlicerCache tableId="8" column="2"/>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FAE13BA0-BCCA-4368-B27B-EBE19A9DA5D8}" sourceName="Region">
  <extLst>
    <x:ext xmlns:x15="http://schemas.microsoft.com/office/spreadsheetml/2010/11/main" uri="{2F2917AC-EB37-4324-AD4E-5DD8C200BD13}">
      <x15:tableSlicerCache tableId="8" column="3"/>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duct" xr10:uid="{8C9BF2F3-83FF-42CC-9B21-8C5A83CC9331}" sourceName="Product">
  <extLst>
    <x:ext xmlns:x15="http://schemas.microsoft.com/office/spreadsheetml/2010/11/main" uri="{2F2917AC-EB37-4324-AD4E-5DD8C200BD13}">
      <x15:tableSlicerCache tableId="8" column="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alespersons" xr10:uid="{A381D9D3-362C-48A7-9E75-89D9F9C61988}" cache="Slicer_Salespersons" caption="Salespersons" columnCount="2" rowHeight="251883"/>
  <slicer name="Region" xr10:uid="{0AEB6CB1-218F-4C78-B9EB-D0A3032572F5}" cache="Slicer_Region" caption="Region" columnCount="2" style="SlicerStyleLight2" rowHeight="251883"/>
  <slicer name="Product" xr10:uid="{27C161F7-4778-4775-ADA0-B1C2A240DF35}" cache="Slicer_Product" caption="Product" columnCount="2" style="SlicerStyleLight6" rowHeight="251883"/>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s (MonthYear)" xr10:uid="{5D0E9F76-A95C-4624-A018-A1E63EE33DF9}" cache="Slicer_Years__MonthYear" caption="Years (MonthYear)" columnCount="3" rowHeight="251883"/>
  <slicer name="Salespersons 1" xr10:uid="{8C74087B-EE7B-447C-B69E-BEB1F10E5446}" cache="Slicer_Salespersons1" caption="Salespersons" columnCount="2" rowHeight="251883"/>
  <slicer name="Region 1" xr10:uid="{7CD808B9-2433-49D2-AD83-405A8CF2021D}" cache="Slicer_Region1" caption="Region" columnCount="3" rowHeight="251883"/>
  <slicer name="Product 1" xr10:uid="{DF6853CA-1C2F-459D-9302-FAD080BD509A}" cache="Slicer_Product1" caption="Product" columnCount="3"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D017D92-0109-4EBB-9CCD-96E0EF5F03A3}" name="TblData" displayName="TblData" ref="A2:G1081" totalsRowShown="0">
  <autoFilter ref="A2:G1081" xr:uid="{6786888D-CD35-4349-9C85-16DB32266694}"/>
  <sortState xmlns:xlrd2="http://schemas.microsoft.com/office/spreadsheetml/2017/richdata2" ref="A3:G1081">
    <sortCondition ref="B3:B1081" customList="Maria,Lawrence,Matt,Joseph"/>
    <sortCondition ref="C3:C1081" customList="North,West,Middle"/>
    <sortCondition ref="D3:D1081" customList="RapidZoo,SuperGlue,FastCar"/>
  </sortState>
  <tableColumns count="7">
    <tableColumn id="1" xr3:uid="{2AF4E55D-D811-42EB-9EFF-F204493DB8D6}" name="MonthYear" dataDxfId="33"/>
    <tableColumn id="2" xr3:uid="{3597C1C8-210D-42B1-890F-7716FBB3CE1B}" name="Salespersons"/>
    <tableColumn id="3" xr3:uid="{CE5ED93A-2E18-4626-9221-3F8C22235425}" name="Region"/>
    <tableColumn id="4" xr3:uid="{BF3FC4D7-F026-4F01-BF99-23F68D30FAB5}" name="Product"/>
    <tableColumn id="5" xr3:uid="{75FD4C74-F99F-4FE3-A3D2-045487A9B4CF}" name="Number Customers"/>
    <tableColumn id="6" xr3:uid="{17E87033-C853-4D52-BC91-5DB0F048596A}" name="Net Sales" dataDxfId="32"/>
    <tableColumn id="7" xr3:uid="{F6DCD1FC-1C45-41EC-85EF-DD13E08E5142}" name="Profit / Loss" dataDxfId="31"/>
  </tableColumns>
  <tableStyleInfo name="TableStyleMedium4"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F9DA58B-9A01-48D8-B50B-34F207A3D0AA}" name="TblPivot" displayName="TblPivot" ref="A3:G1082" totalsRowShown="0">
  <autoFilter ref="A3:G1082" xr:uid="{6786888D-CD35-4349-9C85-16DB32266694}"/>
  <sortState xmlns:xlrd2="http://schemas.microsoft.com/office/spreadsheetml/2017/richdata2" ref="A4:G1082">
    <sortCondition ref="A4:A1082"/>
  </sortState>
  <tableColumns count="7">
    <tableColumn id="1" xr3:uid="{1C6A11FA-E546-464A-B1DD-B9A621B2B4B8}" name="MonthYear" dataDxfId="7"/>
    <tableColumn id="2" xr3:uid="{97132278-CB9E-4847-8833-E6DE58FBE787}" name="Salespersons"/>
    <tableColumn id="3" xr3:uid="{EE31ECFD-E084-459D-AB2F-29B4112AA181}" name="Region"/>
    <tableColumn id="4" xr3:uid="{9A6FDCE4-A731-458E-9909-C98E9414A4FF}" name="Product"/>
    <tableColumn id="5" xr3:uid="{A781A895-3548-4B6A-B6B2-10B3C7E6B07F}" name="#ofCust"/>
    <tableColumn id="6" xr3:uid="{2B78983F-BA61-4FD3-9B3E-3222D126E0E6}" name="Net Sales" dataDxfId="6"/>
    <tableColumn id="7" xr3:uid="{B7FF888D-CE13-4811-9C7A-E06B7E9568E4}" name="Profit / Loss" dataDxfId="5"/>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2AC315E-D61E-4D60-80F4-1A2D9364F098}" name="TblOrdersX" displayName="TblOrdersX" ref="A3:G23" totalsRowShown="0">
  <autoFilter ref="A3:G23" xr:uid="{F5DB2555-5D64-4A07-A935-374673EA66D5}"/>
  <tableColumns count="7">
    <tableColumn id="1" xr3:uid="{8320D1D1-F6AC-4C27-9903-604387E969AB}" name="OrderNo"/>
    <tableColumn id="2" xr3:uid="{338DCA01-A5C0-4B68-9E4F-854FC7945FB9}" name="CustNo"/>
    <tableColumn id="3" xr3:uid="{EE9D60F7-6055-43F4-8B9F-8157E339ED94}" name="Date" dataDxfId="30"/>
    <tableColumn id="4" xr3:uid="{470A4638-CC2B-4A69-85E7-59C42EC1FA49}" name="Total"/>
    <tableColumn id="5" xr3:uid="{B480A171-5F37-4313-B564-AB930AF7442E}" name="SalesPNo"/>
    <tableColumn id="6" xr3:uid="{E0CD5570-9BEC-4E8A-9A58-B057712A4F09}" name="CustName" dataDxfId="29">
      <calculatedColumnFormula>_xlfn.XLOOKUP(TblOrdersX[[#This Row],[CustNo]],TblCustX[CustID],TblCustX[Name],"MISSING")</calculatedColumnFormula>
    </tableColumn>
    <tableColumn id="8" xr3:uid="{5DE569A5-6625-46BF-9265-1CDD7FD694D6}" name="CustName TblCust2X" dataDxfId="28">
      <calculatedColumnFormula>_xlfn.XLOOKUP(TblOrdersX[[#This Row],[CustNo]],TblCust2X[CustID],TblCust2X[Name],"MISSING")</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8D5B1C-5489-42B2-99B1-CD391E90DA03}" name="TblCustX" displayName="TblCustX" ref="I3:L11" totalsRowShown="0">
  <autoFilter ref="I3:L11" xr:uid="{803789E2-7C63-4726-8ABB-C0D872458ABA}"/>
  <tableColumns count="4">
    <tableColumn id="1" xr3:uid="{17960AAA-457B-4E8B-BDD8-733301D19092}" name="CustID"/>
    <tableColumn id="2" xr3:uid="{556B4EA6-ADD7-4B84-9E06-B83EE78120A0}" name="Name"/>
    <tableColumn id="3" xr3:uid="{52EF33C2-C71C-4CDA-A1B5-121BE966E77F}" name="Territory"/>
    <tableColumn id="4" xr3:uid="{182B7998-F2F2-4298-9979-D7FFE54F3A87}" name="Group"/>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3FD8980-68C1-4F67-B3BD-3BE4023DCFBF}" name="TblCust2X" displayName="TblCust2X" ref="N3:Q11" totalsRowShown="0">
  <autoFilter ref="N3:Q11" xr:uid="{35B8BB69-1202-4D2F-9758-530DCE106F67}"/>
  <tableColumns count="4">
    <tableColumn id="2" xr3:uid="{F789FF25-6F2B-48A5-B43B-02F4D138A968}" name="Name"/>
    <tableColumn id="1" xr3:uid="{9566AEB2-43BC-4844-9E2D-86C6CE245430}" name="CustID"/>
    <tableColumn id="3" xr3:uid="{4EF0308E-D7C3-43FC-98BD-321841CC2D84}" name="Territory"/>
    <tableColumn id="4" xr3:uid="{2CD3A5B4-EDB1-4D2F-9176-1DE9274A800B}" name="Group"/>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AB73CE-54EA-4253-8110-318CD9820DBB}" name="TblEE" displayName="TblEE" ref="F2:L28" totalsRowShown="0" headerRowDxfId="27" headerRowBorderDxfId="26" tableBorderDxfId="25">
  <autoFilter ref="F2:L28" xr:uid="{C4AB73CE-54EA-4253-8110-318CD9820DBB}"/>
  <tableColumns count="7">
    <tableColumn id="1" xr3:uid="{AE878165-5174-423A-BC49-F0055308C3E2}" name="Last Name"/>
    <tableColumn id="2" xr3:uid="{067C0A3C-673C-4C67-9577-2CD78273FB16}" name="First Name"/>
    <tableColumn id="3" xr3:uid="{9C43A0F8-FE33-4C18-86C1-675F2CC16E3C}" name="Department"/>
    <tableColumn id="4" xr3:uid="{9EA7807A-2F74-4F4E-BC2D-ADD091CD0D8F}" name="Status"/>
    <tableColumn id="5" xr3:uid="{405950E9-C50D-4223-8864-1F6FCD388ABC}" name="Current Salary" dataDxfId="24"/>
    <tableColumn id="6" xr3:uid="{24D635CA-CEB8-4124-8833-7C1F24A227C2}" name="Date Hired" dataDxfId="23"/>
    <tableColumn id="7" xr3:uid="{A4772DDF-4D5C-4705-806B-34100D9C392B}" name="Year Hired">
      <calculatedColumnFormula>YEAR(K3)</calculatedColumnFormula>
    </tableColumn>
  </tableColumns>
  <tableStyleInfo name="TableStyleLight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5BFAA29-E295-46D6-8053-B8373212466C}" name="TblDynArFunc" displayName="TblDynArFunc" ref="A1:D35" totalsRowShown="0" headerRowDxfId="22" dataDxfId="21">
  <autoFilter ref="A1:D35" xr:uid="{F6210BE6-11D9-476D-8E22-C891C6914154}"/>
  <tableColumns count="4">
    <tableColumn id="1" xr3:uid="{08AC9761-F4C7-4952-BE4C-1F19961BEE5D}" name="Function" dataDxfId="20"/>
    <tableColumn id="2" xr3:uid="{4B75AC9D-777A-43D2-B28C-BD2B54DE1752}" name="Category" dataDxfId="19"/>
    <tableColumn id="3" xr3:uid="{2DA65F00-A66D-4D18-B908-976AD8C79F67}" name="Description" dataDxfId="18"/>
    <tableColumn id="4" xr3:uid="{9892DB59-2684-448E-A925-D668E0EA471F}" name="Year" dataDxfId="17"/>
  </tableColumns>
  <tableStyleInfo name="TableStyleMedium6"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B280A8E-B731-423A-8BC8-D8EFCC5A4409}" name="TblContinent" displayName="TblContinent" ref="E2:E5" totalsRowShown="0" headerRowDxfId="16" headerRowBorderDxfId="15" tableBorderDxfId="14">
  <autoFilter ref="E2:E5" xr:uid="{257A7C32-1858-4433-BE2E-0633D7DDCDD5}"/>
  <tableColumns count="1">
    <tableColumn id="1" xr3:uid="{C174C123-B2DA-490D-A70D-7BFCCD818F4C}" name="Continent"/>
  </tableColumns>
  <tableStyleInfo name="TableStyleLight1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1020448-2A56-4A90-BA36-46D9AC566073}" name="TblSlicers" displayName="TblSlicers" ref="A2:G1081" totalsRowShown="0">
  <autoFilter ref="A2:G1081" xr:uid="{6786888D-CD35-4349-9C85-16DB32266694}"/>
  <sortState xmlns:xlrd2="http://schemas.microsoft.com/office/spreadsheetml/2017/richdata2" ref="A3:G1081">
    <sortCondition ref="A3:A1081"/>
  </sortState>
  <tableColumns count="7">
    <tableColumn id="1" xr3:uid="{5204216F-D8B4-4083-8FF5-12F93E64C76E}" name="MonthYear" dataDxfId="13"/>
    <tableColumn id="2" xr3:uid="{C2E87607-83A2-4A15-8B77-8872E1526411}" name="Salespersons"/>
    <tableColumn id="3" xr3:uid="{4B617E17-D46B-4E5C-89B9-E392D2DDFCDE}" name="Region"/>
    <tableColumn id="4" xr3:uid="{91160F2C-284D-4B07-9627-902915D03B6C}" name="Product"/>
    <tableColumn id="5" xr3:uid="{241C0B9D-E7C9-4EFF-A2EC-13006850D866}" name="Number Customers"/>
    <tableColumn id="6" xr3:uid="{F63A36AD-D03C-45F4-B830-8E620074A06B}" name="Net Sales" dataDxfId="12"/>
    <tableColumn id="7" xr3:uid="{E5620C75-CF77-4CBD-B5B5-5276354AE57B}" name="Profit / Loss" dataDxfId="11"/>
  </tableColumns>
  <tableStyleInfo name="TableStyleMedium4"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4A5CA0C-18AA-483F-8E65-33F9CE07F88E}" name="TblCF" displayName="TblCF" ref="B2:H19" totalsRowShown="0">
  <autoFilter ref="B2:H19" xr:uid="{84A5CA0C-18AA-483F-8E65-33F9CE07F88E}"/>
  <tableColumns count="7">
    <tableColumn id="1" xr3:uid="{5F843BF6-2795-42FF-8396-53F66FBC7D1F}" name="Salespersons"/>
    <tableColumn id="2" xr3:uid="{17BA7B48-0F98-47D7-AFDC-8F84C64F3442}" name="Region"/>
    <tableColumn id="3" xr3:uid="{87B36FF4-F9C2-422C-9AE1-94A1D6B9D86C}" name="Product"/>
    <tableColumn id="4" xr3:uid="{250026AE-30D4-4AE5-8B7B-16EC458F33B7}" name="# of Cust"/>
    <tableColumn id="5" xr3:uid="{86460FA5-2167-40BC-A41E-DC93170E85D6}" name="Net Sales" dataDxfId="10"/>
    <tableColumn id="6" xr3:uid="{6FE8A06C-F5D7-43DC-B6CC-C74E42D2B318}" name="Profit" dataDxfId="9"/>
    <tableColumn id="7" xr3:uid="{2D3AB7DF-DE99-4BA5-A53E-87B5635C8438}" name="Profit %" dataDxfId="8" dataCellStyle="Percent">
      <calculatedColumnFormula>TblCF[[#This Row],[Profit]]/TblCF[[#This Row],[Net Sales]]</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microsoft.com/office/2007/relationships/slicer" Target="../slicers/slicer1.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ivotTable" Target="../pivotTables/pivotTable1.xml"/><Relationship Id="rId5" Type="http://schemas.microsoft.com/office/2007/relationships/slicer" Target="../slicers/slicer2.xml"/><Relationship Id="rId4"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97BBE-5D67-4249-9C57-221331268D3D}">
  <dimension ref="A1:O15"/>
  <sheetViews>
    <sheetView tabSelected="1" workbookViewId="0"/>
  </sheetViews>
  <sheetFormatPr defaultRowHeight="14.5" x14ac:dyDescent="0.35"/>
  <cols>
    <col min="1" max="1" width="14.81640625" bestFit="1" customWidth="1"/>
    <col min="2" max="15" width="10.6328125" style="2" customWidth="1"/>
  </cols>
  <sheetData>
    <row r="1" spans="1:15" x14ac:dyDescent="0.35">
      <c r="A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35">
      <c r="A2" t="s">
        <v>15</v>
      </c>
      <c r="B2" s="2">
        <v>0</v>
      </c>
      <c r="C2" s="2">
        <v>-941979</v>
      </c>
      <c r="D2" s="2">
        <v>-955055</v>
      </c>
      <c r="E2" s="2">
        <v>-965452</v>
      </c>
      <c r="F2" s="2">
        <v>-979053</v>
      </c>
      <c r="G2" s="2">
        <v>-996275</v>
      </c>
      <c r="H2" s="2">
        <v>-1019266</v>
      </c>
      <c r="I2" s="2">
        <v>-1046016</v>
      </c>
      <c r="J2" s="2">
        <v>-1063650</v>
      </c>
      <c r="K2" s="2">
        <v>-1083227</v>
      </c>
      <c r="L2" s="2">
        <v>-1095751</v>
      </c>
      <c r="M2" s="2">
        <v>-1095153</v>
      </c>
      <c r="N2" s="2">
        <v>-1106068</v>
      </c>
      <c r="O2" s="2">
        <v>-12346945</v>
      </c>
    </row>
    <row r="3" spans="1:15" x14ac:dyDescent="0.35">
      <c r="A3" t="s">
        <v>16</v>
      </c>
      <c r="B3" s="2">
        <v>0</v>
      </c>
      <c r="C3" s="2">
        <v>7371</v>
      </c>
      <c r="D3" s="2">
        <v>7543</v>
      </c>
      <c r="E3" s="2">
        <v>7719</v>
      </c>
      <c r="F3" s="2">
        <v>7898</v>
      </c>
      <c r="G3" s="2">
        <v>8083</v>
      </c>
      <c r="H3" s="2">
        <v>8271</v>
      </c>
      <c r="I3" s="2">
        <v>8445</v>
      </c>
      <c r="J3" s="2">
        <v>8622</v>
      </c>
      <c r="K3" s="2">
        <v>8803</v>
      </c>
      <c r="L3" s="2">
        <v>8987</v>
      </c>
      <c r="M3" s="2">
        <v>9177</v>
      </c>
      <c r="N3" s="2">
        <v>9370</v>
      </c>
      <c r="O3" s="2">
        <v>100289</v>
      </c>
    </row>
    <row r="4" spans="1:15" x14ac:dyDescent="0.35">
      <c r="A4" t="s">
        <v>17</v>
      </c>
      <c r="B4" s="2">
        <v>0</v>
      </c>
      <c r="C4" s="2">
        <v>24569</v>
      </c>
      <c r="D4" s="2">
        <v>25141</v>
      </c>
      <c r="E4" s="2">
        <v>25727</v>
      </c>
      <c r="F4" s="2">
        <v>26327</v>
      </c>
      <c r="G4" s="2">
        <v>26940</v>
      </c>
      <c r="H4" s="2">
        <v>27568</v>
      </c>
      <c r="I4" s="2">
        <v>28147</v>
      </c>
      <c r="J4" s="2">
        <v>28738</v>
      </c>
      <c r="K4" s="2">
        <v>29341</v>
      </c>
      <c r="L4" s="2">
        <v>29958</v>
      </c>
      <c r="M4" s="2">
        <v>30587</v>
      </c>
      <c r="N4" s="2">
        <v>31229</v>
      </c>
      <c r="O4" s="2">
        <v>334272</v>
      </c>
    </row>
    <row r="5" spans="1:15" x14ac:dyDescent="0.35">
      <c r="A5" t="s">
        <v>18</v>
      </c>
      <c r="B5" s="2">
        <v>0</v>
      </c>
      <c r="C5" s="2">
        <v>664392</v>
      </c>
      <c r="D5" s="2">
        <v>672478</v>
      </c>
      <c r="E5" s="2">
        <v>678277</v>
      </c>
      <c r="F5" s="2">
        <v>686656</v>
      </c>
      <c r="G5" s="2">
        <v>698000</v>
      </c>
      <c r="H5" s="2">
        <v>714080</v>
      </c>
      <c r="I5" s="2">
        <v>734346</v>
      </c>
      <c r="J5" s="2">
        <v>747900</v>
      </c>
      <c r="K5" s="2">
        <v>763074</v>
      </c>
      <c r="L5" s="2">
        <v>772374</v>
      </c>
      <c r="M5" s="2">
        <v>770746</v>
      </c>
      <c r="N5" s="2">
        <v>778698</v>
      </c>
      <c r="O5" s="2">
        <v>8681021</v>
      </c>
    </row>
    <row r="6" spans="1:15" x14ac:dyDescent="0.35">
      <c r="A6" t="s">
        <v>19</v>
      </c>
      <c r="B6" s="2">
        <v>0</v>
      </c>
      <c r="C6" s="2">
        <v>91710</v>
      </c>
      <c r="D6" s="2">
        <v>93264</v>
      </c>
      <c r="E6" s="2">
        <v>96034</v>
      </c>
      <c r="F6" s="2">
        <v>98272</v>
      </c>
      <c r="G6" s="2">
        <v>100561</v>
      </c>
      <c r="H6" s="2">
        <v>102904</v>
      </c>
      <c r="I6" s="2">
        <v>103733</v>
      </c>
      <c r="J6" s="2">
        <v>104567</v>
      </c>
      <c r="K6" s="2">
        <v>105409</v>
      </c>
      <c r="L6" s="2">
        <v>106260</v>
      </c>
      <c r="M6" s="2">
        <v>107118</v>
      </c>
      <c r="N6" s="2">
        <v>107986</v>
      </c>
      <c r="O6" s="2">
        <v>1217818</v>
      </c>
    </row>
    <row r="7" spans="1:15" x14ac:dyDescent="0.35">
      <c r="A7" t="s">
        <v>20</v>
      </c>
      <c r="B7" s="2">
        <v>0</v>
      </c>
      <c r="C7" s="2">
        <v>4855</v>
      </c>
      <c r="D7" s="2">
        <v>4855</v>
      </c>
      <c r="E7" s="2">
        <v>4855</v>
      </c>
      <c r="F7" s="2">
        <v>4855</v>
      </c>
      <c r="G7" s="2">
        <v>4855</v>
      </c>
      <c r="H7" s="2">
        <v>4855</v>
      </c>
      <c r="I7" s="2">
        <v>4855</v>
      </c>
      <c r="J7" s="2">
        <v>4855</v>
      </c>
      <c r="K7" s="2">
        <v>4855</v>
      </c>
      <c r="L7" s="2">
        <v>5155</v>
      </c>
      <c r="M7" s="2">
        <v>5155</v>
      </c>
      <c r="N7" s="2">
        <v>5155</v>
      </c>
      <c r="O7" s="2">
        <v>54160</v>
      </c>
    </row>
    <row r="8" spans="1:15" x14ac:dyDescent="0.35">
      <c r="A8" t="s">
        <v>21</v>
      </c>
      <c r="B8" s="2">
        <v>0</v>
      </c>
      <c r="C8" s="2">
        <v>5458</v>
      </c>
      <c r="D8" s="2">
        <v>5546</v>
      </c>
      <c r="E8" s="2">
        <v>5671</v>
      </c>
      <c r="F8" s="2">
        <v>5803</v>
      </c>
      <c r="G8" s="2">
        <v>5937</v>
      </c>
      <c r="H8" s="2">
        <v>6074</v>
      </c>
      <c r="I8" s="2">
        <v>6113</v>
      </c>
      <c r="J8" s="2">
        <v>6153</v>
      </c>
      <c r="K8" s="2">
        <v>6197</v>
      </c>
      <c r="L8" s="2">
        <v>6240</v>
      </c>
      <c r="M8" s="2">
        <v>6288</v>
      </c>
      <c r="N8" s="2">
        <v>6336</v>
      </c>
      <c r="O8" s="2">
        <v>71816</v>
      </c>
    </row>
    <row r="9" spans="1:15" x14ac:dyDescent="0.35">
      <c r="A9" t="s">
        <v>22</v>
      </c>
      <c r="B9" s="2">
        <v>0</v>
      </c>
      <c r="C9" s="2">
        <v>9175</v>
      </c>
      <c r="D9" s="2">
        <v>9389</v>
      </c>
      <c r="E9" s="2">
        <v>9608</v>
      </c>
      <c r="F9" s="2">
        <v>9831</v>
      </c>
      <c r="G9" s="2">
        <v>9085</v>
      </c>
      <c r="H9" s="2">
        <v>10295</v>
      </c>
      <c r="I9" s="2">
        <v>10371</v>
      </c>
      <c r="J9" s="2">
        <v>10449</v>
      </c>
      <c r="K9" s="2">
        <v>10527</v>
      </c>
      <c r="L9" s="2">
        <v>10606</v>
      </c>
      <c r="M9" s="2">
        <v>10684</v>
      </c>
      <c r="N9" s="2">
        <v>10766</v>
      </c>
      <c r="O9" s="2">
        <v>120786</v>
      </c>
    </row>
    <row r="10" spans="1:15" x14ac:dyDescent="0.35">
      <c r="A10" t="s">
        <v>23</v>
      </c>
      <c r="B10" s="2">
        <v>0</v>
      </c>
      <c r="C10" s="2">
        <v>7775</v>
      </c>
      <c r="D10" s="2">
        <v>7956</v>
      </c>
      <c r="E10" s="2">
        <v>8142</v>
      </c>
      <c r="F10" s="2">
        <v>8332</v>
      </c>
      <c r="G10" s="2">
        <v>8527</v>
      </c>
      <c r="H10" s="2">
        <v>8723</v>
      </c>
      <c r="I10" s="2">
        <v>8790</v>
      </c>
      <c r="J10" s="2">
        <v>8255</v>
      </c>
      <c r="K10" s="2">
        <v>8924</v>
      </c>
      <c r="L10" s="2">
        <v>8993</v>
      </c>
      <c r="M10" s="2">
        <v>9062</v>
      </c>
      <c r="N10" s="2">
        <v>9129</v>
      </c>
      <c r="O10" s="2">
        <v>103209</v>
      </c>
    </row>
    <row r="11" spans="1:15" x14ac:dyDescent="0.35">
      <c r="A11" t="s">
        <v>24</v>
      </c>
      <c r="B11" s="2">
        <v>0</v>
      </c>
      <c r="C11" s="2">
        <v>7025</v>
      </c>
      <c r="D11" s="2">
        <v>7174</v>
      </c>
      <c r="E11" s="2">
        <v>7326</v>
      </c>
      <c r="F11" s="2">
        <v>7482</v>
      </c>
      <c r="G11" s="2">
        <v>7643</v>
      </c>
      <c r="H11" s="2">
        <v>7809</v>
      </c>
      <c r="I11" s="2">
        <v>9468</v>
      </c>
      <c r="J11" s="2">
        <v>9588</v>
      </c>
      <c r="K11" s="2">
        <v>9709</v>
      </c>
      <c r="L11" s="2">
        <v>9832</v>
      </c>
      <c r="M11" s="2">
        <v>9956</v>
      </c>
      <c r="N11" s="2">
        <v>10082</v>
      </c>
      <c r="O11" s="2">
        <v>103094</v>
      </c>
    </row>
    <row r="12" spans="1:15" x14ac:dyDescent="0.35">
      <c r="A12" t="s">
        <v>25</v>
      </c>
      <c r="B12" s="2">
        <v>0</v>
      </c>
      <c r="C12" s="2">
        <v>25496</v>
      </c>
      <c r="D12" s="2">
        <v>26091</v>
      </c>
      <c r="E12" s="2">
        <v>13349</v>
      </c>
      <c r="F12" s="2">
        <v>13659</v>
      </c>
      <c r="G12" s="2">
        <v>13978</v>
      </c>
      <c r="H12" s="2">
        <v>14305</v>
      </c>
      <c r="I12" s="2">
        <v>16031</v>
      </c>
      <c r="J12" s="2">
        <v>16233</v>
      </c>
      <c r="K12" s="2">
        <v>16438</v>
      </c>
      <c r="L12" s="2">
        <v>16646</v>
      </c>
      <c r="M12" s="2">
        <v>16855</v>
      </c>
      <c r="N12" s="2">
        <v>17068</v>
      </c>
      <c r="O12" s="2">
        <v>206149</v>
      </c>
    </row>
    <row r="13" spans="1:15" x14ac:dyDescent="0.35">
      <c r="A13" t="s">
        <v>26</v>
      </c>
      <c r="B13" s="2">
        <v>0</v>
      </c>
      <c r="C13" s="2">
        <v>25179</v>
      </c>
      <c r="D13" s="2">
        <v>25575</v>
      </c>
      <c r="E13" s="2">
        <v>29119</v>
      </c>
      <c r="F13" s="2">
        <v>29441</v>
      </c>
      <c r="G13" s="2">
        <v>30178</v>
      </c>
      <c r="H13" s="2">
        <v>30643</v>
      </c>
      <c r="I13" s="2">
        <v>29831</v>
      </c>
      <c r="J13" s="2">
        <v>30399</v>
      </c>
      <c r="K13" s="2">
        <v>30989</v>
      </c>
      <c r="L13" s="2">
        <v>31187</v>
      </c>
      <c r="M13" s="2">
        <v>30466</v>
      </c>
      <c r="N13" s="2">
        <v>31088</v>
      </c>
      <c r="O13" s="2">
        <v>354095</v>
      </c>
    </row>
    <row r="14" spans="1:15" x14ac:dyDescent="0.35">
      <c r="A14" t="s">
        <v>27</v>
      </c>
      <c r="B14" s="2">
        <v>0</v>
      </c>
      <c r="C14" s="2">
        <v>1125</v>
      </c>
      <c r="D14" s="2">
        <v>1125</v>
      </c>
      <c r="E14" s="2">
        <v>1125</v>
      </c>
      <c r="F14" s="2">
        <v>1125</v>
      </c>
      <c r="G14" s="2">
        <v>1125</v>
      </c>
      <c r="H14" s="2">
        <v>1125</v>
      </c>
      <c r="I14" s="2">
        <v>1061</v>
      </c>
      <c r="J14" s="2">
        <v>1050</v>
      </c>
      <c r="K14" s="2">
        <v>1040</v>
      </c>
      <c r="L14" s="2">
        <v>1029</v>
      </c>
      <c r="M14" s="2">
        <v>1019</v>
      </c>
      <c r="N14" s="2">
        <v>1009</v>
      </c>
      <c r="O14" s="2">
        <v>12958</v>
      </c>
    </row>
    <row r="15" spans="1:15" x14ac:dyDescent="0.35">
      <c r="A15" t="s">
        <v>28</v>
      </c>
      <c r="B15" s="2">
        <v>0</v>
      </c>
      <c r="C15" s="2">
        <v>-228</v>
      </c>
      <c r="D15" s="2">
        <v>-229</v>
      </c>
      <c r="E15" s="2">
        <v>-230</v>
      </c>
      <c r="F15" s="2">
        <v>-231</v>
      </c>
      <c r="G15" s="2">
        <v>-233</v>
      </c>
      <c r="H15" s="2">
        <v>-234</v>
      </c>
      <c r="I15" s="2">
        <v>-235</v>
      </c>
      <c r="J15" s="2">
        <v>-436</v>
      </c>
      <c r="K15" s="2">
        <v>-438</v>
      </c>
      <c r="L15" s="2">
        <v>-440</v>
      </c>
      <c r="M15" s="2">
        <v>-444</v>
      </c>
      <c r="N15" s="2">
        <v>-445</v>
      </c>
      <c r="O15" s="2">
        <v>-3823</v>
      </c>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B1B9-0D3D-41A7-AC59-F9C119A2544A}">
  <dimension ref="A1:D35"/>
  <sheetViews>
    <sheetView workbookViewId="0">
      <selection activeCell="A2" sqref="A2"/>
    </sheetView>
  </sheetViews>
  <sheetFormatPr defaultRowHeight="14.5" x14ac:dyDescent="0.35"/>
  <cols>
    <col min="1" max="1" width="13.453125" bestFit="1" customWidth="1"/>
    <col min="2" max="2" width="20.453125" bestFit="1" customWidth="1"/>
    <col min="3" max="3" width="59.36328125" customWidth="1"/>
  </cols>
  <sheetData>
    <row r="1" spans="1:4" x14ac:dyDescent="0.35">
      <c r="A1" s="87" t="s">
        <v>128</v>
      </c>
      <c r="B1" s="87" t="s">
        <v>362</v>
      </c>
      <c r="C1" s="87" t="s">
        <v>75</v>
      </c>
      <c r="D1" s="87" t="s">
        <v>363</v>
      </c>
    </row>
    <row r="2" spans="1:4" x14ac:dyDescent="0.35">
      <c r="A2" s="87" t="s">
        <v>364</v>
      </c>
      <c r="B2" s="87" t="s">
        <v>365</v>
      </c>
      <c r="C2" s="87" t="s">
        <v>366</v>
      </c>
      <c r="D2" s="87">
        <v>365</v>
      </c>
    </row>
    <row r="3" spans="1:4" x14ac:dyDescent="0.35">
      <c r="A3" s="87" t="s">
        <v>367</v>
      </c>
      <c r="B3" s="87" t="s">
        <v>368</v>
      </c>
      <c r="C3" s="87" t="s">
        <v>369</v>
      </c>
      <c r="D3" s="87">
        <v>365</v>
      </c>
    </row>
    <row r="4" spans="1:4" x14ac:dyDescent="0.35">
      <c r="A4" s="87" t="s">
        <v>370</v>
      </c>
      <c r="B4" s="87" t="s">
        <v>368</v>
      </c>
      <c r="C4" s="87" t="s">
        <v>371</v>
      </c>
      <c r="D4" s="87">
        <v>365</v>
      </c>
    </row>
    <row r="5" spans="1:4" x14ac:dyDescent="0.35">
      <c r="A5" s="87" t="s">
        <v>372</v>
      </c>
      <c r="B5" s="87" t="s">
        <v>373</v>
      </c>
      <c r="C5" s="87" t="s">
        <v>374</v>
      </c>
      <c r="D5" s="87">
        <v>365</v>
      </c>
    </row>
    <row r="6" spans="1:4" x14ac:dyDescent="0.35">
      <c r="A6" s="87" t="s">
        <v>375</v>
      </c>
      <c r="B6" s="87" t="s">
        <v>373</v>
      </c>
      <c r="C6" s="87" t="s">
        <v>376</v>
      </c>
      <c r="D6" s="87">
        <v>365</v>
      </c>
    </row>
    <row r="7" spans="1:4" ht="29" x14ac:dyDescent="0.35">
      <c r="A7" s="87" t="s">
        <v>377</v>
      </c>
      <c r="B7" s="87" t="s">
        <v>373</v>
      </c>
      <c r="C7" s="87" t="s">
        <v>378</v>
      </c>
      <c r="D7" s="87">
        <v>365</v>
      </c>
    </row>
    <row r="8" spans="1:4" x14ac:dyDescent="0.35">
      <c r="A8" s="87" t="s">
        <v>379</v>
      </c>
      <c r="B8" s="87" t="s">
        <v>373</v>
      </c>
      <c r="C8" s="87" t="s">
        <v>380</v>
      </c>
      <c r="D8" s="87">
        <v>365</v>
      </c>
    </row>
    <row r="9" spans="1:4" x14ac:dyDescent="0.35">
      <c r="A9" s="87" t="s">
        <v>381</v>
      </c>
      <c r="B9" s="87" t="s">
        <v>373</v>
      </c>
      <c r="C9" s="87" t="s">
        <v>382</v>
      </c>
      <c r="D9" s="87">
        <v>365</v>
      </c>
    </row>
    <row r="10" spans="1:4" x14ac:dyDescent="0.35">
      <c r="A10" s="87" t="s">
        <v>383</v>
      </c>
      <c r="B10" s="87" t="s">
        <v>373</v>
      </c>
      <c r="C10" s="87" t="s">
        <v>384</v>
      </c>
      <c r="D10" s="87">
        <v>365</v>
      </c>
    </row>
    <row r="11" spans="1:4" ht="29" x14ac:dyDescent="0.35">
      <c r="A11" s="87" t="s">
        <v>385</v>
      </c>
      <c r="B11" s="87" t="s">
        <v>386</v>
      </c>
      <c r="C11" s="87" t="s">
        <v>387</v>
      </c>
      <c r="D11" s="87">
        <v>365</v>
      </c>
    </row>
    <row r="12" spans="1:4" x14ac:dyDescent="0.35">
      <c r="A12" s="87" t="s">
        <v>388</v>
      </c>
      <c r="B12" s="87" t="s">
        <v>368</v>
      </c>
      <c r="C12" s="87" t="s">
        <v>389</v>
      </c>
      <c r="D12" s="87">
        <v>365</v>
      </c>
    </row>
    <row r="13" spans="1:4" x14ac:dyDescent="0.35">
      <c r="A13" s="87" t="s">
        <v>390</v>
      </c>
      <c r="B13" s="87" t="s">
        <v>368</v>
      </c>
      <c r="C13" s="87" t="s">
        <v>391</v>
      </c>
      <c r="D13" s="87">
        <v>365</v>
      </c>
    </row>
    <row r="14" spans="1:4" ht="29" x14ac:dyDescent="0.35">
      <c r="A14" s="87" t="s">
        <v>392</v>
      </c>
      <c r="B14" s="87" t="s">
        <v>368</v>
      </c>
      <c r="C14" s="87" t="s">
        <v>393</v>
      </c>
      <c r="D14" s="87">
        <v>365</v>
      </c>
    </row>
    <row r="15" spans="1:4" ht="29" x14ac:dyDescent="0.35">
      <c r="A15" s="87" t="s">
        <v>394</v>
      </c>
      <c r="B15" s="87" t="s">
        <v>368</v>
      </c>
      <c r="C15" s="87" t="s">
        <v>395</v>
      </c>
      <c r="D15" s="87">
        <v>365</v>
      </c>
    </row>
    <row r="16" spans="1:4" ht="43.5" x14ac:dyDescent="0.35">
      <c r="A16" s="87" t="s">
        <v>396</v>
      </c>
      <c r="B16" s="87" t="s">
        <v>397</v>
      </c>
      <c r="C16" s="87" t="s">
        <v>398</v>
      </c>
      <c r="D16" s="87">
        <v>365</v>
      </c>
    </row>
    <row r="17" spans="1:4" ht="29" x14ac:dyDescent="0.35">
      <c r="A17" s="87" t="s">
        <v>399</v>
      </c>
      <c r="B17" s="87" t="s">
        <v>368</v>
      </c>
      <c r="C17" s="87" t="s">
        <v>400</v>
      </c>
      <c r="D17" s="87">
        <v>365</v>
      </c>
    </row>
    <row r="18" spans="1:4" ht="29" x14ac:dyDescent="0.35">
      <c r="A18" s="87" t="s">
        <v>401</v>
      </c>
      <c r="B18" s="87" t="s">
        <v>368</v>
      </c>
      <c r="C18" s="87" t="s">
        <v>402</v>
      </c>
      <c r="D18" s="87">
        <v>365</v>
      </c>
    </row>
    <row r="19" spans="1:4" x14ac:dyDescent="0.35">
      <c r="A19" s="87" t="s">
        <v>403</v>
      </c>
      <c r="B19" s="87" t="s">
        <v>397</v>
      </c>
      <c r="C19" s="87" t="s">
        <v>404</v>
      </c>
      <c r="D19" s="87">
        <v>365</v>
      </c>
    </row>
    <row r="20" spans="1:4" x14ac:dyDescent="0.35">
      <c r="A20" s="87" t="s">
        <v>405</v>
      </c>
      <c r="B20" s="87" t="s">
        <v>373</v>
      </c>
      <c r="C20" s="87" t="s">
        <v>406</v>
      </c>
      <c r="D20" s="87">
        <v>365</v>
      </c>
    </row>
    <row r="21" spans="1:4" ht="29" x14ac:dyDescent="0.35">
      <c r="A21" s="87" t="s">
        <v>407</v>
      </c>
      <c r="B21" s="87" t="s">
        <v>373</v>
      </c>
      <c r="C21" s="87" t="s">
        <v>408</v>
      </c>
      <c r="D21" s="87">
        <v>365</v>
      </c>
    </row>
    <row r="22" spans="1:4" ht="29" x14ac:dyDescent="0.35">
      <c r="A22" s="87" t="s">
        <v>409</v>
      </c>
      <c r="B22" s="87" t="s">
        <v>410</v>
      </c>
      <c r="C22" s="87" t="s">
        <v>411</v>
      </c>
      <c r="D22" s="87" t="s">
        <v>412</v>
      </c>
    </row>
    <row r="23" spans="1:4" ht="29" x14ac:dyDescent="0.35">
      <c r="A23" s="87" t="s">
        <v>413</v>
      </c>
      <c r="B23" s="87" t="s">
        <v>373</v>
      </c>
      <c r="C23" s="87" t="s">
        <v>414</v>
      </c>
      <c r="D23" s="87">
        <v>365</v>
      </c>
    </row>
    <row r="24" spans="1:4" x14ac:dyDescent="0.35">
      <c r="A24" s="87" t="s">
        <v>415</v>
      </c>
      <c r="B24" s="87" t="s">
        <v>365</v>
      </c>
      <c r="C24" s="87" t="s">
        <v>416</v>
      </c>
      <c r="D24" s="87">
        <v>365</v>
      </c>
    </row>
    <row r="25" spans="1:4" x14ac:dyDescent="0.35">
      <c r="A25" s="87" t="s">
        <v>417</v>
      </c>
      <c r="B25" s="87" t="s">
        <v>365</v>
      </c>
      <c r="C25" s="87" t="s">
        <v>418</v>
      </c>
      <c r="D25" s="87">
        <v>365</v>
      </c>
    </row>
    <row r="26" spans="1:4" x14ac:dyDescent="0.35">
      <c r="A26" s="87" t="s">
        <v>419</v>
      </c>
      <c r="B26" s="87" t="s">
        <v>365</v>
      </c>
      <c r="C26" s="87" t="s">
        <v>420</v>
      </c>
      <c r="D26" s="87">
        <v>365</v>
      </c>
    </row>
    <row r="27" spans="1:4" x14ac:dyDescent="0.35">
      <c r="A27" s="87" t="s">
        <v>421</v>
      </c>
      <c r="B27" s="87" t="s">
        <v>373</v>
      </c>
      <c r="C27" s="87" t="s">
        <v>422</v>
      </c>
      <c r="D27" s="87">
        <v>365</v>
      </c>
    </row>
    <row r="28" spans="1:4" x14ac:dyDescent="0.35">
      <c r="A28" s="87" t="s">
        <v>423</v>
      </c>
      <c r="B28" s="87" t="s">
        <v>373</v>
      </c>
      <c r="C28" s="87" t="s">
        <v>424</v>
      </c>
      <c r="D28" s="87">
        <v>365</v>
      </c>
    </row>
    <row r="29" spans="1:4" x14ac:dyDescent="0.35">
      <c r="A29" s="87" t="s">
        <v>425</v>
      </c>
      <c r="B29" s="87" t="s">
        <v>373</v>
      </c>
      <c r="C29" s="87" t="s">
        <v>426</v>
      </c>
      <c r="D29" s="87">
        <v>365</v>
      </c>
    </row>
    <row r="30" spans="1:4" x14ac:dyDescent="0.35">
      <c r="A30" s="87" t="s">
        <v>427</v>
      </c>
      <c r="B30" s="87" t="s">
        <v>365</v>
      </c>
      <c r="C30" s="87" t="s">
        <v>428</v>
      </c>
      <c r="D30" s="87">
        <v>365</v>
      </c>
    </row>
    <row r="31" spans="1:4" x14ac:dyDescent="0.35">
      <c r="A31" s="87" t="s">
        <v>429</v>
      </c>
      <c r="B31" s="87" t="s">
        <v>430</v>
      </c>
      <c r="C31" s="87" t="s">
        <v>431</v>
      </c>
      <c r="D31" s="87">
        <v>365</v>
      </c>
    </row>
    <row r="32" spans="1:4" ht="29" x14ac:dyDescent="0.35">
      <c r="A32" s="87" t="s">
        <v>432</v>
      </c>
      <c r="B32" s="87" t="s">
        <v>430</v>
      </c>
      <c r="C32" s="87" t="s">
        <v>433</v>
      </c>
      <c r="D32" s="87">
        <v>365</v>
      </c>
    </row>
    <row r="33" spans="1:4" ht="29" x14ac:dyDescent="0.35">
      <c r="A33" s="87" t="s">
        <v>434</v>
      </c>
      <c r="B33" s="87" t="s">
        <v>430</v>
      </c>
      <c r="C33" s="87" t="s">
        <v>435</v>
      </c>
      <c r="D33" s="87">
        <v>365</v>
      </c>
    </row>
    <row r="34" spans="1:4" ht="43.5" x14ac:dyDescent="0.35">
      <c r="A34" s="87" t="s">
        <v>436</v>
      </c>
      <c r="B34" s="87" t="s">
        <v>373</v>
      </c>
      <c r="C34" s="87" t="s">
        <v>437</v>
      </c>
      <c r="D34" s="87">
        <v>365</v>
      </c>
    </row>
    <row r="35" spans="1:4" x14ac:dyDescent="0.35">
      <c r="A35" s="87" t="s">
        <v>438</v>
      </c>
      <c r="B35" s="87" t="s">
        <v>373</v>
      </c>
      <c r="C35" s="87" t="s">
        <v>439</v>
      </c>
      <c r="D35" s="87">
        <v>365</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3F30A-DA4E-4915-8DDA-54743A80B0D7}">
  <dimension ref="A2:L22"/>
  <sheetViews>
    <sheetView workbookViewId="0"/>
  </sheetViews>
  <sheetFormatPr defaultRowHeight="14.5" x14ac:dyDescent="0.35"/>
  <cols>
    <col min="1" max="1" width="10.08984375" bestFit="1" customWidth="1"/>
    <col min="2" max="2" width="20.36328125" customWidth="1"/>
    <col min="3" max="3" width="29.08984375" bestFit="1" customWidth="1"/>
    <col min="5" max="5" width="15.6328125" customWidth="1"/>
    <col min="6" max="6" width="2.6328125" customWidth="1"/>
    <col min="7" max="7" width="9" customWidth="1"/>
    <col min="8" max="8" width="16.36328125" customWidth="1"/>
    <col min="9" max="9" width="19.90625" bestFit="1" customWidth="1"/>
    <col min="10" max="10" width="6.6328125" customWidth="1"/>
    <col min="11" max="12" width="11.81640625" customWidth="1"/>
  </cols>
  <sheetData>
    <row r="2" spans="1:12" ht="16.5" thickBot="1" x14ac:dyDescent="0.45">
      <c r="B2" s="88" t="s">
        <v>447</v>
      </c>
      <c r="C2" s="88" t="s">
        <v>448</v>
      </c>
      <c r="E2" s="89" t="s">
        <v>449</v>
      </c>
    </row>
    <row r="3" spans="1:12" x14ac:dyDescent="0.35">
      <c r="A3" s="14" t="s">
        <v>452</v>
      </c>
      <c r="C3" s="56" t="s">
        <v>453</v>
      </c>
      <c r="E3" t="s">
        <v>450</v>
      </c>
      <c r="H3" t="s">
        <v>454</v>
      </c>
    </row>
    <row r="4" spans="1:12" x14ac:dyDescent="0.35">
      <c r="A4" s="14" t="s">
        <v>455</v>
      </c>
      <c r="C4" s="56" t="s">
        <v>456</v>
      </c>
      <c r="E4" t="s">
        <v>62</v>
      </c>
      <c r="H4" t="s">
        <v>457</v>
      </c>
    </row>
    <row r="5" spans="1:12" x14ac:dyDescent="0.35">
      <c r="A5" s="14" t="s">
        <v>458</v>
      </c>
      <c r="C5" s="56" t="s">
        <v>459</v>
      </c>
      <c r="E5" t="s">
        <v>451</v>
      </c>
    </row>
    <row r="6" spans="1:12" x14ac:dyDescent="0.35">
      <c r="A6" s="14"/>
      <c r="C6" s="56"/>
    </row>
    <row r="10" spans="1:12" ht="17.5" thickBot="1" x14ac:dyDescent="0.45">
      <c r="G10" s="90" t="s">
        <v>460</v>
      </c>
      <c r="H10" s="90"/>
      <c r="I10" s="90"/>
    </row>
    <row r="11" spans="1:12" ht="15" thickTop="1" x14ac:dyDescent="0.35">
      <c r="G11" s="91" t="s">
        <v>340</v>
      </c>
      <c r="H11" s="73" t="s">
        <v>341</v>
      </c>
      <c r="I11" s="73" t="s">
        <v>342</v>
      </c>
      <c r="J11" s="74" t="s">
        <v>343</v>
      </c>
      <c r="K11" s="75" t="s">
        <v>344</v>
      </c>
      <c r="L11" s="75" t="s">
        <v>52</v>
      </c>
    </row>
    <row r="12" spans="1:12" x14ac:dyDescent="0.35">
      <c r="G12" s="77">
        <v>33930</v>
      </c>
      <c r="H12" s="77" t="s">
        <v>440</v>
      </c>
      <c r="I12" s="77" t="s">
        <v>348</v>
      </c>
      <c r="J12" s="77">
        <v>77</v>
      </c>
      <c r="K12" s="78">
        <v>29.99</v>
      </c>
      <c r="L12" s="6">
        <f>K12*J12</f>
        <v>2309.23</v>
      </c>
    </row>
    <row r="13" spans="1:12" x14ac:dyDescent="0.35">
      <c r="G13" s="77">
        <v>50470</v>
      </c>
      <c r="H13" s="77" t="s">
        <v>441</v>
      </c>
      <c r="I13" s="77" t="s">
        <v>349</v>
      </c>
      <c r="J13" s="77">
        <v>238</v>
      </c>
      <c r="K13" s="78">
        <v>2.29</v>
      </c>
      <c r="L13" s="6">
        <f t="shared" ref="L13:L22" si="0">K13*J13</f>
        <v>545.02</v>
      </c>
    </row>
    <row r="14" spans="1:12" x14ac:dyDescent="0.35">
      <c r="G14" s="77">
        <v>43580</v>
      </c>
      <c r="H14" s="77" t="s">
        <v>442</v>
      </c>
      <c r="I14" s="77" t="s">
        <v>350</v>
      </c>
      <c r="J14" s="77">
        <v>15</v>
      </c>
      <c r="K14" s="78">
        <v>3.99</v>
      </c>
      <c r="L14" s="6">
        <f t="shared" si="0"/>
        <v>59.85</v>
      </c>
    </row>
    <row r="15" spans="1:12" x14ac:dyDescent="0.35">
      <c r="G15" s="77">
        <v>42860</v>
      </c>
      <c r="H15" s="77" t="s">
        <v>443</v>
      </c>
      <c r="I15" s="77" t="s">
        <v>351</v>
      </c>
      <c r="J15" s="77">
        <v>5</v>
      </c>
      <c r="K15" s="78">
        <v>2443.35</v>
      </c>
      <c r="L15" s="6">
        <f t="shared" si="0"/>
        <v>12216.75</v>
      </c>
    </row>
    <row r="16" spans="1:12" x14ac:dyDescent="0.35">
      <c r="G16" s="77">
        <v>45800</v>
      </c>
      <c r="H16" s="77" t="s">
        <v>444</v>
      </c>
      <c r="I16" s="77" t="s">
        <v>352</v>
      </c>
      <c r="J16" s="77">
        <v>50</v>
      </c>
      <c r="K16" s="78">
        <v>34.99</v>
      </c>
      <c r="L16" s="6">
        <v>123</v>
      </c>
    </row>
    <row r="17" spans="7:12" x14ac:dyDescent="0.35">
      <c r="G17" s="77">
        <v>1</v>
      </c>
      <c r="H17" s="77" t="s">
        <v>461</v>
      </c>
      <c r="I17" s="77" t="s">
        <v>353</v>
      </c>
      <c r="J17" s="77">
        <v>150</v>
      </c>
      <c r="K17" s="78">
        <v>28.99</v>
      </c>
      <c r="L17" s="6">
        <f t="shared" si="0"/>
        <v>4348.5</v>
      </c>
    </row>
    <row r="18" spans="7:12" x14ac:dyDescent="0.35">
      <c r="G18" s="77">
        <v>43580</v>
      </c>
      <c r="H18" s="77" t="s">
        <v>442</v>
      </c>
      <c r="I18" s="77" t="s">
        <v>354</v>
      </c>
      <c r="J18" s="77">
        <v>110</v>
      </c>
      <c r="K18" s="78">
        <v>21.49</v>
      </c>
      <c r="L18" s="6">
        <f t="shared" si="0"/>
        <v>2363.8999999999996</v>
      </c>
    </row>
    <row r="19" spans="7:12" x14ac:dyDescent="0.35">
      <c r="G19" s="77">
        <v>21840</v>
      </c>
      <c r="H19" s="77" t="s">
        <v>446</v>
      </c>
      <c r="I19" s="77" t="s">
        <v>355</v>
      </c>
      <c r="J19" s="77">
        <v>18</v>
      </c>
      <c r="K19" s="78">
        <v>2049.09</v>
      </c>
      <c r="L19" s="6">
        <f t="shared" si="0"/>
        <v>36883.620000000003</v>
      </c>
    </row>
    <row r="20" spans="7:12" x14ac:dyDescent="0.35">
      <c r="G20" s="77">
        <v>2</v>
      </c>
      <c r="H20" s="77" t="s">
        <v>462</v>
      </c>
      <c r="I20" s="77" t="s">
        <v>356</v>
      </c>
      <c r="J20" s="77">
        <v>13</v>
      </c>
      <c r="K20" s="78">
        <v>2319.9899999999998</v>
      </c>
      <c r="L20" s="6">
        <f t="shared" si="0"/>
        <v>30159.869999999995</v>
      </c>
    </row>
    <row r="21" spans="7:12" x14ac:dyDescent="0.35">
      <c r="G21" s="77">
        <v>14170</v>
      </c>
      <c r="H21" s="77" t="s">
        <v>445</v>
      </c>
      <c r="I21" s="77" t="s">
        <v>357</v>
      </c>
      <c r="J21" s="77">
        <v>23</v>
      </c>
      <c r="K21" s="78">
        <v>4.99</v>
      </c>
      <c r="L21" s="6">
        <f t="shared" si="0"/>
        <v>114.77000000000001</v>
      </c>
    </row>
    <row r="22" spans="7:12" x14ac:dyDescent="0.35">
      <c r="G22" s="82">
        <v>45800</v>
      </c>
      <c r="H22" s="82" t="s">
        <v>444</v>
      </c>
      <c r="I22" s="82" t="s">
        <v>358</v>
      </c>
      <c r="J22" s="82">
        <v>12</v>
      </c>
      <c r="K22" s="83">
        <v>2384.0700000000002</v>
      </c>
      <c r="L22" s="83">
        <f t="shared" si="0"/>
        <v>28608.840000000004</v>
      </c>
    </row>
  </sheetData>
  <dataValidations count="5">
    <dataValidation operator="greaterThan" allowBlank="1" showInputMessage="1" showErrorMessage="1" sqref="J12:J22" xr:uid="{F0436142-61E1-4A61-858E-FB9374B4A754}"/>
    <dataValidation type="list" allowBlank="1" showInputMessage="1" showErrorMessage="1" promptTitle="Territory" prompt="FIRST select Continent, then Select from Drop-Down List for Territory." sqref="B6" xr:uid="{7677E735-DB2E-48AC-9002-DB1090A5BFAE}">
      <formula1>INDIRECT(SUBSTITUTE($B$5," ",""))</formula1>
    </dataValidation>
    <dataValidation type="list" allowBlank="1" showInputMessage="1" showErrorMessage="1" promptTitle="Continent" prompt="Select from Drop-Down List" sqref="B5" xr:uid="{AFFDE46C-9A7B-4FFB-ABBB-638AED06DF00}">
      <formula1>INDIRECT("TblContinent[Continent]")</formula1>
    </dataValidation>
    <dataValidation type="custom" errorStyle="warning" allowBlank="1" showInputMessage="1" showErrorMessage="1" errorTitle="Invalid Entry" error="The entry does not meet the format: aaa###_x000a_where, aaa is 3 alpha; and, ### is 3 numeric values." promptTitle="Entry Format" prompt="Entry MUST be in the format: aaa###_x000a__x000a_WHERE: aaa is 3 alpha; AND, ### is 3 numeric values." sqref="B3" xr:uid="{B90645F3-19C3-4C61-98F7-A974AAC14551}">
      <formula1>AND(LEN(B3)=6,ISTEXT(LEFT(B3,3)),ISNUMBER(VALUE(RIGHT(B3,3))))</formula1>
    </dataValidation>
    <dataValidation type="textLength" errorStyle="information" operator="lessThanOrEqual" allowBlank="1" showInputMessage="1" showErrorMessage="1" errorTitle="Invalid Entry" error="The data entry requires 30 characters of less, entry is GREATER THAN 30 characters. Please correct." promptTitle="Enter Customer Name" prompt="Entry MUST be 30 characters or less." sqref="B4" xr:uid="{C77E0ACB-4498-4CE8-94CC-6A2CAB0AB72E}">
      <formula1>30</formula1>
    </dataValidation>
  </dataValidations>
  <pageMargins left="0.7" right="0.7" top="0.75" bottom="0.75" header="0.3" footer="0.3"/>
  <pageSetup orientation="portrait" horizontalDpi="1200" verticalDpi="120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752E0-0100-4807-9C11-E40A19B1145D}">
  <dimension ref="A1:G1081"/>
  <sheetViews>
    <sheetView workbookViewId="0">
      <selection activeCell="A3" sqref="A3"/>
    </sheetView>
  </sheetViews>
  <sheetFormatPr defaultRowHeight="14.5" x14ac:dyDescent="0.35"/>
  <cols>
    <col min="1" max="1" width="10.81640625" customWidth="1"/>
    <col min="2" max="2" width="12.1796875" customWidth="1"/>
    <col min="3" max="3" width="9.6328125" customWidth="1"/>
    <col min="4" max="4" width="10.1796875" bestFit="1" customWidth="1"/>
    <col min="5" max="5" width="10.81640625" customWidth="1"/>
    <col min="6" max="7" width="13.81640625" style="4" customWidth="1"/>
    <col min="8" max="8" width="8" customWidth="1"/>
  </cols>
  <sheetData>
    <row r="1" spans="1:7" ht="83" customHeight="1" x14ac:dyDescent="0.35">
      <c r="E1" s="3"/>
    </row>
    <row r="2" spans="1:7" ht="29" x14ac:dyDescent="0.35">
      <c r="A2" t="s">
        <v>29</v>
      </c>
      <c r="B2" t="s">
        <v>45</v>
      </c>
      <c r="C2" t="s">
        <v>30</v>
      </c>
      <c r="D2" t="s">
        <v>31</v>
      </c>
      <c r="E2" s="3" t="s">
        <v>32</v>
      </c>
      <c r="F2" t="s">
        <v>33</v>
      </c>
      <c r="G2" t="s">
        <v>34</v>
      </c>
    </row>
    <row r="3" spans="1:7" x14ac:dyDescent="0.35">
      <c r="A3" s="5">
        <v>39083</v>
      </c>
      <c r="B3" t="s">
        <v>42</v>
      </c>
      <c r="C3" t="s">
        <v>41</v>
      </c>
      <c r="D3" t="s">
        <v>38</v>
      </c>
      <c r="E3">
        <v>6</v>
      </c>
      <c r="F3" s="6">
        <v>984</v>
      </c>
      <c r="G3" s="6">
        <v>314.28960000000001</v>
      </c>
    </row>
    <row r="4" spans="1:7" x14ac:dyDescent="0.35">
      <c r="A4" s="5">
        <v>39083</v>
      </c>
      <c r="B4" t="s">
        <v>43</v>
      </c>
      <c r="C4" t="s">
        <v>36</v>
      </c>
      <c r="D4" t="s">
        <v>38</v>
      </c>
      <c r="E4">
        <v>6</v>
      </c>
      <c r="F4" s="6">
        <v>966</v>
      </c>
      <c r="G4" s="6">
        <v>329.69580000000002</v>
      </c>
    </row>
    <row r="5" spans="1:7" x14ac:dyDescent="0.35">
      <c r="A5" s="5">
        <v>39083</v>
      </c>
      <c r="B5" t="s">
        <v>43</v>
      </c>
      <c r="C5" t="s">
        <v>36</v>
      </c>
      <c r="D5" t="s">
        <v>40</v>
      </c>
      <c r="E5">
        <v>9</v>
      </c>
      <c r="F5" s="6">
        <v>981</v>
      </c>
      <c r="G5" s="6">
        <v>372.38760000000002</v>
      </c>
    </row>
    <row r="6" spans="1:7" x14ac:dyDescent="0.35">
      <c r="A6" s="5">
        <v>39083</v>
      </c>
      <c r="B6" t="s">
        <v>44</v>
      </c>
      <c r="C6" t="s">
        <v>41</v>
      </c>
      <c r="D6" t="s">
        <v>37</v>
      </c>
      <c r="E6">
        <v>6</v>
      </c>
      <c r="F6" s="6">
        <v>1020</v>
      </c>
      <c r="G6" s="6">
        <v>307.73400000000004</v>
      </c>
    </row>
    <row r="7" spans="1:7" x14ac:dyDescent="0.35">
      <c r="A7" s="5">
        <v>39083</v>
      </c>
      <c r="B7" t="s">
        <v>44</v>
      </c>
      <c r="C7" t="s">
        <v>36</v>
      </c>
      <c r="D7" t="s">
        <v>38</v>
      </c>
      <c r="E7">
        <v>9</v>
      </c>
      <c r="F7" s="6">
        <v>2232</v>
      </c>
      <c r="G7" s="6">
        <v>827.84879999999998</v>
      </c>
    </row>
    <row r="8" spans="1:7" x14ac:dyDescent="0.35">
      <c r="A8" s="5">
        <v>39083</v>
      </c>
      <c r="B8" t="s">
        <v>43</v>
      </c>
      <c r="C8" t="s">
        <v>39</v>
      </c>
      <c r="D8" t="s">
        <v>40</v>
      </c>
      <c r="E8">
        <v>6</v>
      </c>
      <c r="F8" s="6">
        <v>1536</v>
      </c>
      <c r="G8" s="6">
        <v>572.31359999999995</v>
      </c>
    </row>
    <row r="9" spans="1:7" x14ac:dyDescent="0.35">
      <c r="A9" s="5">
        <v>39083</v>
      </c>
      <c r="B9" t="s">
        <v>42</v>
      </c>
      <c r="C9" t="s">
        <v>36</v>
      </c>
      <c r="D9" t="s">
        <v>38</v>
      </c>
      <c r="E9">
        <v>9</v>
      </c>
      <c r="F9" s="6">
        <v>2277</v>
      </c>
      <c r="G9" s="6">
        <v>965.67569999999989</v>
      </c>
    </row>
    <row r="10" spans="1:7" x14ac:dyDescent="0.35">
      <c r="A10" s="5">
        <v>39083</v>
      </c>
      <c r="B10" t="s">
        <v>35</v>
      </c>
      <c r="C10" t="s">
        <v>36</v>
      </c>
      <c r="D10" t="s">
        <v>38</v>
      </c>
      <c r="E10">
        <v>8</v>
      </c>
      <c r="F10" s="6">
        <v>1088</v>
      </c>
      <c r="G10" s="6">
        <v>396.9024</v>
      </c>
    </row>
    <row r="11" spans="1:7" x14ac:dyDescent="0.35">
      <c r="A11" s="5">
        <v>39083</v>
      </c>
      <c r="B11" t="s">
        <v>42</v>
      </c>
      <c r="C11" t="s">
        <v>36</v>
      </c>
      <c r="D11" t="s">
        <v>37</v>
      </c>
      <c r="E11">
        <v>6</v>
      </c>
      <c r="F11" s="6">
        <v>726</v>
      </c>
      <c r="G11" s="6">
        <v>235.87740000000002</v>
      </c>
    </row>
    <row r="12" spans="1:7" x14ac:dyDescent="0.35">
      <c r="A12" s="5">
        <v>39083</v>
      </c>
      <c r="B12" t="s">
        <v>42</v>
      </c>
      <c r="C12" t="s">
        <v>41</v>
      </c>
      <c r="D12" t="s">
        <v>37</v>
      </c>
      <c r="E12">
        <v>7</v>
      </c>
      <c r="F12" s="6">
        <v>1939</v>
      </c>
      <c r="G12" s="6">
        <v>760.47579999999994</v>
      </c>
    </row>
    <row r="13" spans="1:7" x14ac:dyDescent="0.35">
      <c r="A13" s="5">
        <v>39083</v>
      </c>
      <c r="B13" t="s">
        <v>35</v>
      </c>
      <c r="C13" t="s">
        <v>36</v>
      </c>
      <c r="D13" t="s">
        <v>37</v>
      </c>
      <c r="E13">
        <v>8</v>
      </c>
      <c r="F13" s="6">
        <v>2040</v>
      </c>
      <c r="G13" s="6">
        <v>793.35599999999999</v>
      </c>
    </row>
    <row r="14" spans="1:7" x14ac:dyDescent="0.35">
      <c r="A14" s="5">
        <v>39083</v>
      </c>
      <c r="B14" t="s">
        <v>35</v>
      </c>
      <c r="C14" t="s">
        <v>39</v>
      </c>
      <c r="D14" t="s">
        <v>37</v>
      </c>
      <c r="E14">
        <v>9</v>
      </c>
      <c r="F14" s="6">
        <v>2133</v>
      </c>
      <c r="G14" s="6">
        <v>922.73579999999993</v>
      </c>
    </row>
    <row r="15" spans="1:7" x14ac:dyDescent="0.35">
      <c r="A15" s="5">
        <v>39083</v>
      </c>
      <c r="B15" t="s">
        <v>44</v>
      </c>
      <c r="C15" t="s">
        <v>41</v>
      </c>
      <c r="D15" t="s">
        <v>40</v>
      </c>
      <c r="E15">
        <v>8</v>
      </c>
      <c r="F15" s="6">
        <v>2312</v>
      </c>
      <c r="G15" s="6">
        <v>999.93999999999994</v>
      </c>
    </row>
    <row r="16" spans="1:7" x14ac:dyDescent="0.35">
      <c r="A16" s="5">
        <v>39083</v>
      </c>
      <c r="B16" t="s">
        <v>42</v>
      </c>
      <c r="C16" t="s">
        <v>36</v>
      </c>
      <c r="D16" t="s">
        <v>40</v>
      </c>
      <c r="E16">
        <v>8</v>
      </c>
      <c r="F16" s="6">
        <v>1624</v>
      </c>
      <c r="G16" s="6">
        <v>621.3424</v>
      </c>
    </row>
    <row r="17" spans="1:7" x14ac:dyDescent="0.35">
      <c r="A17" s="5">
        <v>39083</v>
      </c>
      <c r="B17" t="s">
        <v>44</v>
      </c>
      <c r="C17" t="s">
        <v>41</v>
      </c>
      <c r="D17" t="s">
        <v>38</v>
      </c>
      <c r="E17">
        <v>8</v>
      </c>
      <c r="F17" s="6">
        <v>872</v>
      </c>
      <c r="G17" s="6">
        <v>331.01119999999997</v>
      </c>
    </row>
    <row r="18" spans="1:7" x14ac:dyDescent="0.35">
      <c r="A18" s="5">
        <v>39083</v>
      </c>
      <c r="B18" t="s">
        <v>35</v>
      </c>
      <c r="C18" t="s">
        <v>41</v>
      </c>
      <c r="D18" t="s">
        <v>38</v>
      </c>
      <c r="E18">
        <v>7</v>
      </c>
      <c r="F18" s="6">
        <v>1799</v>
      </c>
      <c r="G18" s="6">
        <v>708.80600000000004</v>
      </c>
    </row>
    <row r="19" spans="1:7" x14ac:dyDescent="0.35">
      <c r="A19" s="5">
        <v>39083</v>
      </c>
      <c r="B19" t="s">
        <v>43</v>
      </c>
      <c r="C19" t="s">
        <v>39</v>
      </c>
      <c r="D19" t="s">
        <v>40</v>
      </c>
      <c r="E19">
        <v>9</v>
      </c>
      <c r="F19" s="6">
        <v>2223</v>
      </c>
      <c r="G19" s="6">
        <v>771.15869999999995</v>
      </c>
    </row>
    <row r="20" spans="1:7" x14ac:dyDescent="0.35">
      <c r="A20" s="5">
        <v>39083</v>
      </c>
      <c r="B20" t="s">
        <v>35</v>
      </c>
      <c r="C20" t="s">
        <v>41</v>
      </c>
      <c r="D20" t="s">
        <v>37</v>
      </c>
      <c r="E20">
        <v>7</v>
      </c>
      <c r="F20" s="6">
        <v>1316</v>
      </c>
      <c r="G20" s="6">
        <v>427.56840000000005</v>
      </c>
    </row>
    <row r="21" spans="1:7" x14ac:dyDescent="0.35">
      <c r="A21" s="5">
        <v>39083</v>
      </c>
      <c r="B21" t="s">
        <v>43</v>
      </c>
      <c r="C21" t="s">
        <v>39</v>
      </c>
      <c r="D21" t="s">
        <v>40</v>
      </c>
      <c r="E21">
        <v>10</v>
      </c>
      <c r="F21" s="6">
        <v>2800</v>
      </c>
      <c r="G21" s="6">
        <v>903.28</v>
      </c>
    </row>
    <row r="22" spans="1:7" x14ac:dyDescent="0.35">
      <c r="A22" s="5">
        <v>39083</v>
      </c>
      <c r="B22" t="s">
        <v>35</v>
      </c>
      <c r="C22" t="s">
        <v>41</v>
      </c>
      <c r="D22" t="s">
        <v>40</v>
      </c>
      <c r="E22">
        <v>10</v>
      </c>
      <c r="F22" s="6">
        <v>1540</v>
      </c>
      <c r="G22" s="6">
        <v>569.79999999999995</v>
      </c>
    </row>
    <row r="23" spans="1:7" x14ac:dyDescent="0.35">
      <c r="A23" s="5">
        <v>39083</v>
      </c>
      <c r="B23" t="s">
        <v>44</v>
      </c>
      <c r="C23" t="s">
        <v>39</v>
      </c>
      <c r="D23" t="s">
        <v>38</v>
      </c>
      <c r="E23">
        <v>9</v>
      </c>
      <c r="F23" s="6">
        <v>2610</v>
      </c>
      <c r="G23" s="6">
        <v>1089.675</v>
      </c>
    </row>
    <row r="24" spans="1:7" x14ac:dyDescent="0.35">
      <c r="A24" s="5">
        <v>39083</v>
      </c>
      <c r="B24" t="s">
        <v>43</v>
      </c>
      <c r="C24" t="s">
        <v>39</v>
      </c>
      <c r="D24" t="s">
        <v>38</v>
      </c>
      <c r="E24">
        <v>8</v>
      </c>
      <c r="F24" s="6">
        <v>816</v>
      </c>
      <c r="G24" s="6">
        <v>291.14879999999999</v>
      </c>
    </row>
    <row r="25" spans="1:7" x14ac:dyDescent="0.35">
      <c r="A25" s="5">
        <v>39083</v>
      </c>
      <c r="B25" t="s">
        <v>43</v>
      </c>
      <c r="C25" t="s">
        <v>36</v>
      </c>
      <c r="D25" t="s">
        <v>40</v>
      </c>
      <c r="E25">
        <v>10</v>
      </c>
      <c r="F25" s="6">
        <v>1810</v>
      </c>
      <c r="G25" s="6">
        <v>664.27</v>
      </c>
    </row>
    <row r="26" spans="1:7" x14ac:dyDescent="0.35">
      <c r="A26" s="5">
        <v>39083</v>
      </c>
      <c r="B26" t="s">
        <v>42</v>
      </c>
      <c r="C26" t="s">
        <v>39</v>
      </c>
      <c r="D26" t="s">
        <v>40</v>
      </c>
      <c r="E26">
        <v>6</v>
      </c>
      <c r="F26" s="6">
        <v>714</v>
      </c>
      <c r="G26" s="6">
        <v>220.983</v>
      </c>
    </row>
    <row r="27" spans="1:7" x14ac:dyDescent="0.35">
      <c r="A27" s="5">
        <v>39083</v>
      </c>
      <c r="B27" t="s">
        <v>42</v>
      </c>
      <c r="C27" t="s">
        <v>41</v>
      </c>
      <c r="D27" t="s">
        <v>40</v>
      </c>
      <c r="E27">
        <v>7</v>
      </c>
      <c r="F27" s="6">
        <v>917</v>
      </c>
      <c r="G27" s="6">
        <v>403.38830000000002</v>
      </c>
    </row>
    <row r="28" spans="1:7" x14ac:dyDescent="0.35">
      <c r="A28" s="5">
        <v>39083</v>
      </c>
      <c r="B28" t="s">
        <v>42</v>
      </c>
      <c r="C28" t="s">
        <v>39</v>
      </c>
      <c r="D28" t="s">
        <v>38</v>
      </c>
      <c r="E28">
        <v>6</v>
      </c>
      <c r="F28" s="6">
        <v>1500</v>
      </c>
      <c r="G28" s="6">
        <v>633.6</v>
      </c>
    </row>
    <row r="29" spans="1:7" x14ac:dyDescent="0.35">
      <c r="A29" s="5">
        <v>39083</v>
      </c>
      <c r="B29" t="s">
        <v>44</v>
      </c>
      <c r="C29" t="s">
        <v>36</v>
      </c>
      <c r="D29" t="s">
        <v>37</v>
      </c>
      <c r="E29">
        <v>7</v>
      </c>
      <c r="F29" s="6">
        <v>903</v>
      </c>
      <c r="G29" s="6">
        <v>315.41789999999997</v>
      </c>
    </row>
    <row r="30" spans="1:7" x14ac:dyDescent="0.35">
      <c r="A30" s="5">
        <v>39083</v>
      </c>
      <c r="B30" t="s">
        <v>44</v>
      </c>
      <c r="C30" t="s">
        <v>36</v>
      </c>
      <c r="D30" t="s">
        <v>40</v>
      </c>
      <c r="E30">
        <v>9</v>
      </c>
      <c r="F30" s="6">
        <v>1377</v>
      </c>
      <c r="G30" s="6">
        <v>415.02780000000001</v>
      </c>
    </row>
    <row r="31" spans="1:7" x14ac:dyDescent="0.35">
      <c r="A31" s="5">
        <v>39083</v>
      </c>
      <c r="B31" t="s">
        <v>35</v>
      </c>
      <c r="C31" t="s">
        <v>39</v>
      </c>
      <c r="D31" t="s">
        <v>38</v>
      </c>
      <c r="E31">
        <v>10</v>
      </c>
      <c r="F31" s="6">
        <v>1610</v>
      </c>
      <c r="G31" s="6">
        <v>579.11700000000008</v>
      </c>
    </row>
    <row r="32" spans="1:7" x14ac:dyDescent="0.35">
      <c r="A32" s="5">
        <v>39083</v>
      </c>
      <c r="B32" t="s">
        <v>42</v>
      </c>
      <c r="C32" t="s">
        <v>39</v>
      </c>
      <c r="D32" t="s">
        <v>37</v>
      </c>
      <c r="E32">
        <v>9</v>
      </c>
      <c r="F32" s="6">
        <v>2682</v>
      </c>
      <c r="G32" s="6">
        <v>1023.183</v>
      </c>
    </row>
    <row r="33" spans="1:7" x14ac:dyDescent="0.35">
      <c r="A33" s="5">
        <v>39083</v>
      </c>
      <c r="B33" t="s">
        <v>44</v>
      </c>
      <c r="C33" t="s">
        <v>39</v>
      </c>
      <c r="D33" t="s">
        <v>37</v>
      </c>
      <c r="E33">
        <v>10</v>
      </c>
      <c r="F33" s="6">
        <v>2170</v>
      </c>
      <c r="G33" s="6">
        <v>831.54399999999998</v>
      </c>
    </row>
    <row r="34" spans="1:7" x14ac:dyDescent="0.35">
      <c r="A34" s="5">
        <v>39083</v>
      </c>
      <c r="B34" t="s">
        <v>35</v>
      </c>
      <c r="C34" t="s">
        <v>39</v>
      </c>
      <c r="D34" t="s">
        <v>40</v>
      </c>
      <c r="E34">
        <v>8</v>
      </c>
      <c r="F34" s="6">
        <v>1680</v>
      </c>
      <c r="G34" s="6">
        <v>752.64</v>
      </c>
    </row>
    <row r="35" spans="1:7" x14ac:dyDescent="0.35">
      <c r="A35" s="5">
        <v>39083</v>
      </c>
      <c r="B35" t="s">
        <v>43</v>
      </c>
      <c r="C35" t="s">
        <v>36</v>
      </c>
      <c r="D35" t="s">
        <v>40</v>
      </c>
      <c r="E35">
        <v>10</v>
      </c>
      <c r="F35" s="6">
        <v>1520</v>
      </c>
      <c r="G35" s="6">
        <v>475.91199999999998</v>
      </c>
    </row>
    <row r="36" spans="1:7" x14ac:dyDescent="0.35">
      <c r="A36" s="5">
        <v>39083</v>
      </c>
      <c r="B36" t="s">
        <v>44</v>
      </c>
      <c r="C36" t="s">
        <v>39</v>
      </c>
      <c r="D36" t="s">
        <v>40</v>
      </c>
      <c r="E36">
        <v>10</v>
      </c>
      <c r="F36" s="6">
        <v>2070</v>
      </c>
      <c r="G36" s="6">
        <v>902.93399999999997</v>
      </c>
    </row>
    <row r="37" spans="1:7" x14ac:dyDescent="0.35">
      <c r="A37" s="5">
        <v>39083</v>
      </c>
      <c r="B37" t="s">
        <v>43</v>
      </c>
      <c r="C37" t="s">
        <v>36</v>
      </c>
      <c r="D37" t="s">
        <v>40</v>
      </c>
      <c r="E37">
        <v>9</v>
      </c>
      <c r="F37" s="6">
        <v>2547</v>
      </c>
      <c r="G37" s="6">
        <v>781.41960000000006</v>
      </c>
    </row>
    <row r="38" spans="1:7" x14ac:dyDescent="0.35">
      <c r="A38" s="5">
        <v>39114</v>
      </c>
      <c r="B38" t="s">
        <v>42</v>
      </c>
      <c r="C38" t="s">
        <v>39</v>
      </c>
      <c r="D38" t="s">
        <v>38</v>
      </c>
      <c r="E38">
        <v>6</v>
      </c>
      <c r="F38" s="6">
        <v>996</v>
      </c>
      <c r="G38" s="6">
        <v>389.93400000000003</v>
      </c>
    </row>
    <row r="39" spans="1:7" x14ac:dyDescent="0.35">
      <c r="A39" s="5">
        <v>39114</v>
      </c>
      <c r="B39" t="s">
        <v>43</v>
      </c>
      <c r="C39" t="s">
        <v>36</v>
      </c>
      <c r="D39" t="s">
        <v>40</v>
      </c>
      <c r="E39">
        <v>9</v>
      </c>
      <c r="F39" s="6">
        <v>2538</v>
      </c>
      <c r="G39" s="6">
        <v>1053.27</v>
      </c>
    </row>
    <row r="40" spans="1:7" x14ac:dyDescent="0.35">
      <c r="A40" s="5">
        <v>39114</v>
      </c>
      <c r="B40" t="s">
        <v>42</v>
      </c>
      <c r="C40" t="s">
        <v>39</v>
      </c>
      <c r="D40" t="s">
        <v>40</v>
      </c>
      <c r="E40">
        <v>8</v>
      </c>
      <c r="F40" s="6">
        <v>1264</v>
      </c>
      <c r="G40" s="6">
        <v>459.59039999999999</v>
      </c>
    </row>
    <row r="41" spans="1:7" x14ac:dyDescent="0.35">
      <c r="A41" s="5">
        <v>39114</v>
      </c>
      <c r="B41" t="s">
        <v>43</v>
      </c>
      <c r="C41" t="s">
        <v>36</v>
      </c>
      <c r="D41" t="s">
        <v>38</v>
      </c>
      <c r="E41">
        <v>6</v>
      </c>
      <c r="F41" s="6">
        <v>828</v>
      </c>
      <c r="G41" s="6">
        <v>360.67680000000001</v>
      </c>
    </row>
    <row r="42" spans="1:7" x14ac:dyDescent="0.35">
      <c r="A42" s="5">
        <v>39114</v>
      </c>
      <c r="B42" t="s">
        <v>35</v>
      </c>
      <c r="C42" t="s">
        <v>41</v>
      </c>
      <c r="D42" t="s">
        <v>38</v>
      </c>
      <c r="E42">
        <v>6</v>
      </c>
      <c r="F42" s="6">
        <v>756</v>
      </c>
      <c r="G42" s="6">
        <v>333.84960000000001</v>
      </c>
    </row>
    <row r="43" spans="1:7" x14ac:dyDescent="0.35">
      <c r="A43" s="5">
        <v>39114</v>
      </c>
      <c r="B43" t="s">
        <v>44</v>
      </c>
      <c r="C43" t="s">
        <v>41</v>
      </c>
      <c r="D43" t="s">
        <v>38</v>
      </c>
      <c r="E43">
        <v>7</v>
      </c>
      <c r="F43" s="6">
        <v>1785</v>
      </c>
      <c r="G43" s="6">
        <v>566.02350000000001</v>
      </c>
    </row>
    <row r="44" spans="1:7" x14ac:dyDescent="0.35">
      <c r="A44" s="5">
        <v>39114</v>
      </c>
      <c r="B44" t="s">
        <v>44</v>
      </c>
      <c r="C44" t="s">
        <v>39</v>
      </c>
      <c r="D44" t="s">
        <v>38</v>
      </c>
      <c r="E44">
        <v>8</v>
      </c>
      <c r="F44" s="6">
        <v>1704</v>
      </c>
      <c r="G44" s="6">
        <v>627.92399999999998</v>
      </c>
    </row>
    <row r="45" spans="1:7" x14ac:dyDescent="0.35">
      <c r="A45" s="5">
        <v>39114</v>
      </c>
      <c r="B45" t="s">
        <v>43</v>
      </c>
      <c r="C45" t="s">
        <v>39</v>
      </c>
      <c r="D45" t="s">
        <v>40</v>
      </c>
      <c r="E45">
        <v>7</v>
      </c>
      <c r="F45" s="6">
        <v>1491</v>
      </c>
      <c r="G45" s="6">
        <v>606.53880000000004</v>
      </c>
    </row>
    <row r="46" spans="1:7" x14ac:dyDescent="0.35">
      <c r="A46" s="5">
        <v>39114</v>
      </c>
      <c r="B46" t="s">
        <v>35</v>
      </c>
      <c r="C46" t="s">
        <v>36</v>
      </c>
      <c r="D46" t="s">
        <v>38</v>
      </c>
      <c r="E46">
        <v>6</v>
      </c>
      <c r="F46" s="6">
        <v>1608</v>
      </c>
      <c r="G46" s="6">
        <v>709.77120000000002</v>
      </c>
    </row>
    <row r="47" spans="1:7" x14ac:dyDescent="0.35">
      <c r="A47" s="5">
        <v>39114</v>
      </c>
      <c r="B47" t="s">
        <v>44</v>
      </c>
      <c r="C47" t="s">
        <v>39</v>
      </c>
      <c r="D47" t="s">
        <v>37</v>
      </c>
      <c r="E47">
        <v>9</v>
      </c>
      <c r="F47" s="6">
        <v>1890</v>
      </c>
      <c r="G47" s="6">
        <v>778.68</v>
      </c>
    </row>
    <row r="48" spans="1:7" x14ac:dyDescent="0.35">
      <c r="A48" s="5">
        <v>39114</v>
      </c>
      <c r="B48" t="s">
        <v>42</v>
      </c>
      <c r="C48" t="s">
        <v>41</v>
      </c>
      <c r="D48" t="s">
        <v>38</v>
      </c>
      <c r="E48">
        <v>7</v>
      </c>
      <c r="F48" s="6">
        <v>931</v>
      </c>
      <c r="G48" s="6">
        <v>295.59250000000003</v>
      </c>
    </row>
    <row r="49" spans="1:7" x14ac:dyDescent="0.35">
      <c r="A49" s="5">
        <v>39114</v>
      </c>
      <c r="B49" t="s">
        <v>35</v>
      </c>
      <c r="C49" t="s">
        <v>39</v>
      </c>
      <c r="D49" t="s">
        <v>40</v>
      </c>
      <c r="E49">
        <v>8</v>
      </c>
      <c r="F49" s="6">
        <v>2136</v>
      </c>
      <c r="G49" s="6">
        <v>669.42240000000004</v>
      </c>
    </row>
    <row r="50" spans="1:7" x14ac:dyDescent="0.35">
      <c r="A50" s="5">
        <v>39114</v>
      </c>
      <c r="B50" t="s">
        <v>43</v>
      </c>
      <c r="C50" t="s">
        <v>36</v>
      </c>
      <c r="D50" t="s">
        <v>40</v>
      </c>
      <c r="E50">
        <v>9</v>
      </c>
      <c r="F50" s="6">
        <v>1080</v>
      </c>
      <c r="G50" s="6">
        <v>382.64400000000001</v>
      </c>
    </row>
    <row r="51" spans="1:7" x14ac:dyDescent="0.35">
      <c r="A51" s="5">
        <v>39114</v>
      </c>
      <c r="B51" t="s">
        <v>44</v>
      </c>
      <c r="C51" t="s">
        <v>36</v>
      </c>
      <c r="D51" t="s">
        <v>38</v>
      </c>
      <c r="E51">
        <v>6</v>
      </c>
      <c r="F51" s="6">
        <v>1470</v>
      </c>
      <c r="G51" s="6">
        <v>496.41899999999998</v>
      </c>
    </row>
    <row r="52" spans="1:7" x14ac:dyDescent="0.35">
      <c r="A52" s="5">
        <v>39114</v>
      </c>
      <c r="B52" t="s">
        <v>42</v>
      </c>
      <c r="C52" t="s">
        <v>41</v>
      </c>
      <c r="D52" t="s">
        <v>37</v>
      </c>
      <c r="E52">
        <v>6</v>
      </c>
      <c r="F52" s="6">
        <v>1608</v>
      </c>
      <c r="G52" s="6">
        <v>692.72640000000001</v>
      </c>
    </row>
    <row r="53" spans="1:7" x14ac:dyDescent="0.35">
      <c r="A53" s="5">
        <v>39114</v>
      </c>
      <c r="B53" t="s">
        <v>43</v>
      </c>
      <c r="C53" t="s">
        <v>39</v>
      </c>
      <c r="D53" t="s">
        <v>40</v>
      </c>
      <c r="E53">
        <v>9</v>
      </c>
      <c r="F53" s="6">
        <v>936</v>
      </c>
      <c r="G53" s="6">
        <v>375.42959999999999</v>
      </c>
    </row>
    <row r="54" spans="1:7" x14ac:dyDescent="0.35">
      <c r="A54" s="5">
        <v>39114</v>
      </c>
      <c r="B54" t="s">
        <v>44</v>
      </c>
      <c r="C54" t="s">
        <v>39</v>
      </c>
      <c r="D54" t="s">
        <v>40</v>
      </c>
      <c r="E54">
        <v>9</v>
      </c>
      <c r="F54" s="6">
        <v>1683</v>
      </c>
      <c r="G54" s="6">
        <v>689.86169999999993</v>
      </c>
    </row>
    <row r="55" spans="1:7" x14ac:dyDescent="0.35">
      <c r="A55" s="5">
        <v>39114</v>
      </c>
      <c r="B55" t="s">
        <v>35</v>
      </c>
      <c r="C55" t="s">
        <v>36</v>
      </c>
      <c r="D55" t="s">
        <v>37</v>
      </c>
      <c r="E55">
        <v>7</v>
      </c>
      <c r="F55" s="6">
        <v>966</v>
      </c>
      <c r="G55" s="6">
        <v>320.80860000000001</v>
      </c>
    </row>
    <row r="56" spans="1:7" x14ac:dyDescent="0.35">
      <c r="A56" s="5">
        <v>39114</v>
      </c>
      <c r="B56" t="s">
        <v>43</v>
      </c>
      <c r="C56" t="s">
        <v>36</v>
      </c>
      <c r="D56" t="s">
        <v>40</v>
      </c>
      <c r="E56">
        <v>8</v>
      </c>
      <c r="F56" s="6">
        <v>1344</v>
      </c>
      <c r="G56" s="6">
        <v>513.81119999999999</v>
      </c>
    </row>
    <row r="57" spans="1:7" x14ac:dyDescent="0.35">
      <c r="A57" s="5">
        <v>39114</v>
      </c>
      <c r="B57" t="s">
        <v>44</v>
      </c>
      <c r="C57" t="s">
        <v>41</v>
      </c>
      <c r="D57" t="s">
        <v>40</v>
      </c>
      <c r="E57">
        <v>6</v>
      </c>
      <c r="F57" s="6">
        <v>1644</v>
      </c>
      <c r="G57" s="6">
        <v>555.83640000000003</v>
      </c>
    </row>
    <row r="58" spans="1:7" x14ac:dyDescent="0.35">
      <c r="A58" s="5">
        <v>39114</v>
      </c>
      <c r="B58" t="s">
        <v>35</v>
      </c>
      <c r="C58" t="s">
        <v>39</v>
      </c>
      <c r="D58" t="s">
        <v>38</v>
      </c>
      <c r="E58">
        <v>7</v>
      </c>
      <c r="F58" s="6">
        <v>1869</v>
      </c>
      <c r="G58" s="6">
        <v>744.98340000000007</v>
      </c>
    </row>
    <row r="59" spans="1:7" x14ac:dyDescent="0.35">
      <c r="A59" s="5">
        <v>39114</v>
      </c>
      <c r="B59" t="s">
        <v>42</v>
      </c>
      <c r="C59" t="s">
        <v>36</v>
      </c>
      <c r="D59" t="s">
        <v>38</v>
      </c>
      <c r="E59">
        <v>10</v>
      </c>
      <c r="F59" s="6">
        <v>1220</v>
      </c>
      <c r="G59" s="6">
        <v>367.70800000000003</v>
      </c>
    </row>
    <row r="60" spans="1:7" x14ac:dyDescent="0.35">
      <c r="A60" s="5">
        <v>39114</v>
      </c>
      <c r="B60" t="s">
        <v>43</v>
      </c>
      <c r="C60" t="s">
        <v>39</v>
      </c>
      <c r="D60" t="s">
        <v>40</v>
      </c>
      <c r="E60">
        <v>10</v>
      </c>
      <c r="F60" s="6">
        <v>2820</v>
      </c>
      <c r="G60" s="6">
        <v>938.77799999999991</v>
      </c>
    </row>
    <row r="61" spans="1:7" x14ac:dyDescent="0.35">
      <c r="A61" s="5">
        <v>39114</v>
      </c>
      <c r="B61" t="s">
        <v>35</v>
      </c>
      <c r="C61" t="s">
        <v>36</v>
      </c>
      <c r="D61" t="s">
        <v>40</v>
      </c>
      <c r="E61">
        <v>10</v>
      </c>
      <c r="F61" s="6">
        <v>2030</v>
      </c>
      <c r="G61" s="6">
        <v>857.26900000000001</v>
      </c>
    </row>
    <row r="62" spans="1:7" x14ac:dyDescent="0.35">
      <c r="A62" s="5">
        <v>39114</v>
      </c>
      <c r="B62" t="s">
        <v>42</v>
      </c>
      <c r="C62" t="s">
        <v>36</v>
      </c>
      <c r="D62" t="s">
        <v>37</v>
      </c>
      <c r="E62">
        <v>8</v>
      </c>
      <c r="F62" s="6">
        <v>1536</v>
      </c>
      <c r="G62" s="6">
        <v>491.98079999999993</v>
      </c>
    </row>
    <row r="63" spans="1:7" x14ac:dyDescent="0.35">
      <c r="A63" s="5">
        <v>39114</v>
      </c>
      <c r="B63" t="s">
        <v>44</v>
      </c>
      <c r="C63" t="s">
        <v>41</v>
      </c>
      <c r="D63" t="s">
        <v>37</v>
      </c>
      <c r="E63">
        <v>9</v>
      </c>
      <c r="F63" s="6">
        <v>2457</v>
      </c>
      <c r="G63" s="6">
        <v>1021.3749</v>
      </c>
    </row>
    <row r="64" spans="1:7" x14ac:dyDescent="0.35">
      <c r="A64" s="5">
        <v>39114</v>
      </c>
      <c r="B64" t="s">
        <v>35</v>
      </c>
      <c r="C64" t="s">
        <v>41</v>
      </c>
      <c r="D64" t="s">
        <v>40</v>
      </c>
      <c r="E64">
        <v>8</v>
      </c>
      <c r="F64" s="6">
        <v>1352</v>
      </c>
      <c r="G64" s="6">
        <v>409.65600000000001</v>
      </c>
    </row>
    <row r="65" spans="1:7" x14ac:dyDescent="0.35">
      <c r="A65" s="5">
        <v>39114</v>
      </c>
      <c r="B65" t="s">
        <v>43</v>
      </c>
      <c r="C65" t="s">
        <v>36</v>
      </c>
      <c r="D65" t="s">
        <v>40</v>
      </c>
      <c r="E65">
        <v>8</v>
      </c>
      <c r="F65" s="6">
        <v>968</v>
      </c>
      <c r="G65" s="6">
        <v>305.5976</v>
      </c>
    </row>
    <row r="66" spans="1:7" x14ac:dyDescent="0.35">
      <c r="A66" s="5">
        <v>39114</v>
      </c>
      <c r="B66" t="s">
        <v>35</v>
      </c>
      <c r="C66" t="s">
        <v>39</v>
      </c>
      <c r="D66" t="s">
        <v>37</v>
      </c>
      <c r="E66">
        <v>7</v>
      </c>
      <c r="F66" s="6">
        <v>1561</v>
      </c>
      <c r="G66" s="6">
        <v>675.91300000000001</v>
      </c>
    </row>
    <row r="67" spans="1:7" x14ac:dyDescent="0.35">
      <c r="A67" s="5">
        <v>39114</v>
      </c>
      <c r="B67" t="s">
        <v>35</v>
      </c>
      <c r="C67" t="s">
        <v>41</v>
      </c>
      <c r="D67" t="s">
        <v>37</v>
      </c>
      <c r="E67">
        <v>7</v>
      </c>
      <c r="F67" s="6">
        <v>1820</v>
      </c>
      <c r="G67" s="6">
        <v>732.18600000000004</v>
      </c>
    </row>
    <row r="68" spans="1:7" x14ac:dyDescent="0.35">
      <c r="A68" s="5">
        <v>39114</v>
      </c>
      <c r="B68" t="s">
        <v>42</v>
      </c>
      <c r="C68" t="s">
        <v>41</v>
      </c>
      <c r="D68" t="s">
        <v>40</v>
      </c>
      <c r="E68">
        <v>9</v>
      </c>
      <c r="F68" s="6">
        <v>1386</v>
      </c>
      <c r="G68" s="6">
        <v>466.52760000000001</v>
      </c>
    </row>
    <row r="69" spans="1:7" x14ac:dyDescent="0.35">
      <c r="A69" s="5">
        <v>39114</v>
      </c>
      <c r="B69" t="s">
        <v>42</v>
      </c>
      <c r="C69" t="s">
        <v>39</v>
      </c>
      <c r="D69" t="s">
        <v>37</v>
      </c>
      <c r="E69">
        <v>10</v>
      </c>
      <c r="F69" s="6">
        <v>2980</v>
      </c>
      <c r="G69" s="6">
        <v>985.48599999999999</v>
      </c>
    </row>
    <row r="70" spans="1:7" x14ac:dyDescent="0.35">
      <c r="A70" s="5">
        <v>39114</v>
      </c>
      <c r="B70" t="s">
        <v>44</v>
      </c>
      <c r="C70" t="s">
        <v>36</v>
      </c>
      <c r="D70" t="s">
        <v>40</v>
      </c>
      <c r="E70">
        <v>10</v>
      </c>
      <c r="F70" s="6">
        <v>2120</v>
      </c>
      <c r="G70" s="6">
        <v>674.58399999999995</v>
      </c>
    </row>
    <row r="71" spans="1:7" x14ac:dyDescent="0.35">
      <c r="A71" s="5">
        <v>39114</v>
      </c>
      <c r="B71" t="s">
        <v>42</v>
      </c>
      <c r="C71" t="s">
        <v>36</v>
      </c>
      <c r="D71" t="s">
        <v>40</v>
      </c>
      <c r="E71">
        <v>7</v>
      </c>
      <c r="F71" s="6">
        <v>1463</v>
      </c>
      <c r="G71" s="6">
        <v>563.54759999999999</v>
      </c>
    </row>
    <row r="72" spans="1:7" x14ac:dyDescent="0.35">
      <c r="A72" s="5">
        <v>39114</v>
      </c>
      <c r="B72" t="s">
        <v>44</v>
      </c>
      <c r="C72" t="s">
        <v>36</v>
      </c>
      <c r="D72" t="s">
        <v>37</v>
      </c>
      <c r="E72">
        <v>6</v>
      </c>
      <c r="F72" s="6">
        <v>1740</v>
      </c>
      <c r="G72" s="6">
        <v>701.91599999999994</v>
      </c>
    </row>
    <row r="73" spans="1:7" x14ac:dyDescent="0.35">
      <c r="A73" s="5">
        <v>39114</v>
      </c>
      <c r="B73" t="s">
        <v>43</v>
      </c>
      <c r="C73" t="s">
        <v>39</v>
      </c>
      <c r="D73" t="s">
        <v>38</v>
      </c>
      <c r="E73">
        <v>8</v>
      </c>
      <c r="F73" s="6">
        <v>1904</v>
      </c>
      <c r="G73" s="6">
        <v>695.34080000000006</v>
      </c>
    </row>
    <row r="74" spans="1:7" x14ac:dyDescent="0.35">
      <c r="A74" s="5">
        <v>39142</v>
      </c>
      <c r="B74" t="s">
        <v>42</v>
      </c>
      <c r="C74" t="s">
        <v>36</v>
      </c>
      <c r="D74" t="s">
        <v>40</v>
      </c>
      <c r="E74">
        <v>9</v>
      </c>
      <c r="F74" s="6">
        <v>1836</v>
      </c>
      <c r="G74" s="6">
        <v>799.21080000000006</v>
      </c>
    </row>
    <row r="75" spans="1:7" x14ac:dyDescent="0.35">
      <c r="A75" s="5">
        <v>39142</v>
      </c>
      <c r="B75" t="s">
        <v>44</v>
      </c>
      <c r="C75" t="s">
        <v>39</v>
      </c>
      <c r="D75" t="s">
        <v>38</v>
      </c>
      <c r="E75">
        <v>9</v>
      </c>
      <c r="F75" s="6">
        <v>1926</v>
      </c>
      <c r="G75" s="6">
        <v>838.38780000000008</v>
      </c>
    </row>
    <row r="76" spans="1:7" x14ac:dyDescent="0.35">
      <c r="A76" s="5">
        <v>39142</v>
      </c>
      <c r="B76" t="s">
        <v>42</v>
      </c>
      <c r="C76" t="s">
        <v>39</v>
      </c>
      <c r="D76" t="s">
        <v>38</v>
      </c>
      <c r="E76">
        <v>10</v>
      </c>
      <c r="F76" s="6">
        <v>1320</v>
      </c>
      <c r="G76" s="6">
        <v>590.96399999999994</v>
      </c>
    </row>
    <row r="77" spans="1:7" x14ac:dyDescent="0.35">
      <c r="A77" s="5">
        <v>39142</v>
      </c>
      <c r="B77" t="s">
        <v>42</v>
      </c>
      <c r="C77" t="s">
        <v>41</v>
      </c>
      <c r="D77" t="s">
        <v>40</v>
      </c>
      <c r="E77">
        <v>10</v>
      </c>
      <c r="F77" s="6">
        <v>1140</v>
      </c>
      <c r="G77" s="6">
        <v>351.91799999999995</v>
      </c>
    </row>
    <row r="78" spans="1:7" x14ac:dyDescent="0.35">
      <c r="A78" s="5">
        <v>39142</v>
      </c>
      <c r="B78" t="s">
        <v>44</v>
      </c>
      <c r="C78" t="s">
        <v>36</v>
      </c>
      <c r="D78" t="s">
        <v>37</v>
      </c>
      <c r="E78">
        <v>6</v>
      </c>
      <c r="F78" s="6">
        <v>1176</v>
      </c>
      <c r="G78" s="6">
        <v>447.5856</v>
      </c>
    </row>
    <row r="79" spans="1:7" x14ac:dyDescent="0.35">
      <c r="A79" s="5">
        <v>39142</v>
      </c>
      <c r="B79" t="s">
        <v>42</v>
      </c>
      <c r="C79" t="s">
        <v>41</v>
      </c>
      <c r="D79" t="s">
        <v>37</v>
      </c>
      <c r="E79">
        <v>9</v>
      </c>
      <c r="F79" s="6">
        <v>2205</v>
      </c>
      <c r="G79" s="6">
        <v>935.80200000000002</v>
      </c>
    </row>
    <row r="80" spans="1:7" x14ac:dyDescent="0.35">
      <c r="A80" s="5">
        <v>39142</v>
      </c>
      <c r="B80" t="s">
        <v>42</v>
      </c>
      <c r="C80" t="s">
        <v>36</v>
      </c>
      <c r="D80" t="s">
        <v>38</v>
      </c>
      <c r="E80">
        <v>9</v>
      </c>
      <c r="F80" s="6">
        <v>2637</v>
      </c>
      <c r="G80" s="6">
        <v>984.39210000000003</v>
      </c>
    </row>
    <row r="81" spans="1:7" x14ac:dyDescent="0.35">
      <c r="A81" s="5">
        <v>39142</v>
      </c>
      <c r="B81" t="s">
        <v>44</v>
      </c>
      <c r="C81" t="s">
        <v>39</v>
      </c>
      <c r="D81" t="s">
        <v>37</v>
      </c>
      <c r="E81">
        <v>10</v>
      </c>
      <c r="F81" s="6">
        <v>1350</v>
      </c>
      <c r="G81" s="6">
        <v>415.8</v>
      </c>
    </row>
    <row r="82" spans="1:7" x14ac:dyDescent="0.35">
      <c r="A82" s="5">
        <v>39142</v>
      </c>
      <c r="B82" t="s">
        <v>44</v>
      </c>
      <c r="C82" t="s">
        <v>39</v>
      </c>
      <c r="D82" t="s">
        <v>40</v>
      </c>
      <c r="E82">
        <v>9</v>
      </c>
      <c r="F82" s="6">
        <v>981</v>
      </c>
      <c r="G82" s="6">
        <v>336.18869999999998</v>
      </c>
    </row>
    <row r="83" spans="1:7" x14ac:dyDescent="0.35">
      <c r="A83" s="5">
        <v>39142</v>
      </c>
      <c r="B83" t="s">
        <v>43</v>
      </c>
      <c r="C83" t="s">
        <v>39</v>
      </c>
      <c r="D83" t="s">
        <v>40</v>
      </c>
      <c r="E83">
        <v>7</v>
      </c>
      <c r="F83" s="6">
        <v>931</v>
      </c>
      <c r="G83" s="6">
        <v>352.10419999999999</v>
      </c>
    </row>
    <row r="84" spans="1:7" x14ac:dyDescent="0.35">
      <c r="A84" s="5">
        <v>39142</v>
      </c>
      <c r="B84" t="s">
        <v>43</v>
      </c>
      <c r="C84" t="s">
        <v>39</v>
      </c>
      <c r="D84" t="s">
        <v>40</v>
      </c>
      <c r="E84">
        <v>9</v>
      </c>
      <c r="F84" s="6">
        <v>1215</v>
      </c>
      <c r="G84" s="6">
        <v>406.053</v>
      </c>
    </row>
    <row r="85" spans="1:7" x14ac:dyDescent="0.35">
      <c r="A85" s="5">
        <v>39142</v>
      </c>
      <c r="B85" t="s">
        <v>35</v>
      </c>
      <c r="C85" t="s">
        <v>41</v>
      </c>
      <c r="D85" t="s">
        <v>37</v>
      </c>
      <c r="E85">
        <v>6</v>
      </c>
      <c r="F85" s="6">
        <v>1392</v>
      </c>
      <c r="G85" s="6">
        <v>548.58720000000005</v>
      </c>
    </row>
    <row r="86" spans="1:7" x14ac:dyDescent="0.35">
      <c r="A86" s="5">
        <v>39142</v>
      </c>
      <c r="B86" t="s">
        <v>35</v>
      </c>
      <c r="C86" t="s">
        <v>36</v>
      </c>
      <c r="D86" t="s">
        <v>38</v>
      </c>
      <c r="E86">
        <v>10</v>
      </c>
      <c r="F86" s="6">
        <v>2110</v>
      </c>
      <c r="G86" s="6">
        <v>845.05500000000006</v>
      </c>
    </row>
    <row r="87" spans="1:7" x14ac:dyDescent="0.35">
      <c r="A87" s="5">
        <v>39142</v>
      </c>
      <c r="B87" t="s">
        <v>35</v>
      </c>
      <c r="C87" t="s">
        <v>41</v>
      </c>
      <c r="D87" t="s">
        <v>38</v>
      </c>
      <c r="E87">
        <v>7</v>
      </c>
      <c r="F87" s="6">
        <v>1099</v>
      </c>
      <c r="G87" s="6">
        <v>459.71170000000001</v>
      </c>
    </row>
    <row r="88" spans="1:7" x14ac:dyDescent="0.35">
      <c r="A88" s="5">
        <v>39142</v>
      </c>
      <c r="B88" t="s">
        <v>42</v>
      </c>
      <c r="C88" t="s">
        <v>39</v>
      </c>
      <c r="D88" t="s">
        <v>40</v>
      </c>
      <c r="E88">
        <v>6</v>
      </c>
      <c r="F88" s="6">
        <v>1134</v>
      </c>
      <c r="G88" s="6">
        <v>485.46539999999999</v>
      </c>
    </row>
    <row r="89" spans="1:7" x14ac:dyDescent="0.35">
      <c r="A89" s="5">
        <v>39142</v>
      </c>
      <c r="B89" t="s">
        <v>44</v>
      </c>
      <c r="C89" t="s">
        <v>41</v>
      </c>
      <c r="D89" t="s">
        <v>38</v>
      </c>
      <c r="E89">
        <v>10</v>
      </c>
      <c r="F89" s="6">
        <v>1090</v>
      </c>
      <c r="G89" s="6">
        <v>381.5</v>
      </c>
    </row>
    <row r="90" spans="1:7" x14ac:dyDescent="0.35">
      <c r="A90" s="5">
        <v>39142</v>
      </c>
      <c r="B90" t="s">
        <v>35</v>
      </c>
      <c r="C90" t="s">
        <v>39</v>
      </c>
      <c r="D90" t="s">
        <v>40</v>
      </c>
      <c r="E90">
        <v>9</v>
      </c>
      <c r="F90" s="6">
        <v>1179</v>
      </c>
      <c r="G90" s="6">
        <v>435.05099999999999</v>
      </c>
    </row>
    <row r="91" spans="1:7" x14ac:dyDescent="0.35">
      <c r="A91" s="5">
        <v>39142</v>
      </c>
      <c r="B91" t="s">
        <v>43</v>
      </c>
      <c r="C91" t="s">
        <v>36</v>
      </c>
      <c r="D91" t="s">
        <v>40</v>
      </c>
      <c r="E91">
        <v>9</v>
      </c>
      <c r="F91" s="6">
        <v>1980</v>
      </c>
      <c r="G91" s="6">
        <v>708.24599999999998</v>
      </c>
    </row>
    <row r="92" spans="1:7" x14ac:dyDescent="0.35">
      <c r="A92" s="5">
        <v>39142</v>
      </c>
      <c r="B92" t="s">
        <v>44</v>
      </c>
      <c r="C92" t="s">
        <v>41</v>
      </c>
      <c r="D92" t="s">
        <v>37</v>
      </c>
      <c r="E92">
        <v>8</v>
      </c>
      <c r="F92" s="6">
        <v>888</v>
      </c>
      <c r="G92" s="6">
        <v>296.32560000000001</v>
      </c>
    </row>
    <row r="93" spans="1:7" x14ac:dyDescent="0.35">
      <c r="A93" s="5">
        <v>39142</v>
      </c>
      <c r="B93" t="s">
        <v>43</v>
      </c>
      <c r="C93" t="s">
        <v>36</v>
      </c>
      <c r="D93" t="s">
        <v>40</v>
      </c>
      <c r="E93">
        <v>7</v>
      </c>
      <c r="F93" s="6">
        <v>1827</v>
      </c>
      <c r="G93" s="6">
        <v>743.58899999999994</v>
      </c>
    </row>
    <row r="94" spans="1:7" x14ac:dyDescent="0.35">
      <c r="A94" s="5">
        <v>39142</v>
      </c>
      <c r="B94" t="s">
        <v>43</v>
      </c>
      <c r="C94" t="s">
        <v>39</v>
      </c>
      <c r="D94" t="s">
        <v>40</v>
      </c>
      <c r="E94">
        <v>7</v>
      </c>
      <c r="F94" s="6">
        <v>742</v>
      </c>
      <c r="G94" s="6">
        <v>324.25400000000002</v>
      </c>
    </row>
    <row r="95" spans="1:7" x14ac:dyDescent="0.35">
      <c r="A95" s="5">
        <v>39142</v>
      </c>
      <c r="B95" t="s">
        <v>43</v>
      </c>
      <c r="C95" t="s">
        <v>36</v>
      </c>
      <c r="D95" t="s">
        <v>40</v>
      </c>
      <c r="E95">
        <v>6</v>
      </c>
      <c r="F95" s="6">
        <v>1488</v>
      </c>
      <c r="G95" s="6">
        <v>574.96320000000003</v>
      </c>
    </row>
    <row r="96" spans="1:7" x14ac:dyDescent="0.35">
      <c r="A96" s="5">
        <v>39142</v>
      </c>
      <c r="B96" t="s">
        <v>35</v>
      </c>
      <c r="C96" t="s">
        <v>36</v>
      </c>
      <c r="D96" t="s">
        <v>37</v>
      </c>
      <c r="E96">
        <v>6</v>
      </c>
      <c r="F96" s="6">
        <v>1644</v>
      </c>
      <c r="G96" s="6">
        <v>606.47159999999997</v>
      </c>
    </row>
    <row r="97" spans="1:7" x14ac:dyDescent="0.35">
      <c r="A97" s="5">
        <v>39142</v>
      </c>
      <c r="B97" t="s">
        <v>42</v>
      </c>
      <c r="C97" t="s">
        <v>36</v>
      </c>
      <c r="D97" t="s">
        <v>37</v>
      </c>
      <c r="E97">
        <v>6</v>
      </c>
      <c r="F97" s="6">
        <v>732</v>
      </c>
      <c r="G97" s="6">
        <v>312.19799999999998</v>
      </c>
    </row>
    <row r="98" spans="1:7" x14ac:dyDescent="0.35">
      <c r="A98" s="5">
        <v>39142</v>
      </c>
      <c r="B98" t="s">
        <v>44</v>
      </c>
      <c r="C98" t="s">
        <v>36</v>
      </c>
      <c r="D98" t="s">
        <v>40</v>
      </c>
      <c r="E98">
        <v>8</v>
      </c>
      <c r="F98" s="6">
        <v>1832</v>
      </c>
      <c r="G98" s="6">
        <v>728.95279999999991</v>
      </c>
    </row>
    <row r="99" spans="1:7" x14ac:dyDescent="0.35">
      <c r="A99" s="5">
        <v>39142</v>
      </c>
      <c r="B99" t="s">
        <v>44</v>
      </c>
      <c r="C99" t="s">
        <v>41</v>
      </c>
      <c r="D99" t="s">
        <v>40</v>
      </c>
      <c r="E99">
        <v>10</v>
      </c>
      <c r="F99" s="6">
        <v>1260</v>
      </c>
      <c r="G99" s="6">
        <v>483.21000000000004</v>
      </c>
    </row>
    <row r="100" spans="1:7" x14ac:dyDescent="0.35">
      <c r="A100" s="5">
        <v>39142</v>
      </c>
      <c r="B100" t="s">
        <v>35</v>
      </c>
      <c r="C100" t="s">
        <v>41</v>
      </c>
      <c r="D100" t="s">
        <v>40</v>
      </c>
      <c r="E100">
        <v>9</v>
      </c>
      <c r="F100" s="6">
        <v>1971</v>
      </c>
      <c r="G100" s="6">
        <v>648.85320000000002</v>
      </c>
    </row>
    <row r="101" spans="1:7" x14ac:dyDescent="0.35">
      <c r="A101" s="5">
        <v>39142</v>
      </c>
      <c r="B101" t="s">
        <v>43</v>
      </c>
      <c r="C101" t="s">
        <v>36</v>
      </c>
      <c r="D101" t="s">
        <v>40</v>
      </c>
      <c r="E101">
        <v>10</v>
      </c>
      <c r="F101" s="6">
        <v>2180</v>
      </c>
      <c r="G101" s="6">
        <v>978.82</v>
      </c>
    </row>
    <row r="102" spans="1:7" x14ac:dyDescent="0.35">
      <c r="A102" s="5">
        <v>39142</v>
      </c>
      <c r="B102" t="s">
        <v>43</v>
      </c>
      <c r="C102" t="s">
        <v>36</v>
      </c>
      <c r="D102" t="s">
        <v>38</v>
      </c>
      <c r="E102">
        <v>6</v>
      </c>
      <c r="F102" s="6">
        <v>1260</v>
      </c>
      <c r="G102" s="6">
        <v>483.21000000000004</v>
      </c>
    </row>
    <row r="103" spans="1:7" x14ac:dyDescent="0.35">
      <c r="A103" s="5">
        <v>39142</v>
      </c>
      <c r="B103" t="s">
        <v>35</v>
      </c>
      <c r="C103" t="s">
        <v>36</v>
      </c>
      <c r="D103" t="s">
        <v>40</v>
      </c>
      <c r="E103">
        <v>7</v>
      </c>
      <c r="F103" s="6">
        <v>973</v>
      </c>
      <c r="G103" s="6">
        <v>405.35180000000003</v>
      </c>
    </row>
    <row r="104" spans="1:7" x14ac:dyDescent="0.35">
      <c r="A104" s="5">
        <v>39142</v>
      </c>
      <c r="B104" t="s">
        <v>42</v>
      </c>
      <c r="C104" t="s">
        <v>39</v>
      </c>
      <c r="D104" t="s">
        <v>37</v>
      </c>
      <c r="E104">
        <v>9</v>
      </c>
      <c r="F104" s="6">
        <v>1062</v>
      </c>
      <c r="G104" s="6">
        <v>469.19160000000005</v>
      </c>
    </row>
    <row r="105" spans="1:7" x14ac:dyDescent="0.35">
      <c r="A105" s="5">
        <v>39142</v>
      </c>
      <c r="B105" t="s">
        <v>35</v>
      </c>
      <c r="C105" t="s">
        <v>39</v>
      </c>
      <c r="D105" t="s">
        <v>38</v>
      </c>
      <c r="E105">
        <v>8</v>
      </c>
      <c r="F105" s="6">
        <v>984</v>
      </c>
      <c r="G105" s="6">
        <v>349.81199999999995</v>
      </c>
    </row>
    <row r="106" spans="1:7" x14ac:dyDescent="0.35">
      <c r="A106" s="5">
        <v>39142</v>
      </c>
      <c r="B106" t="s">
        <v>42</v>
      </c>
      <c r="C106" t="s">
        <v>41</v>
      </c>
      <c r="D106" t="s">
        <v>38</v>
      </c>
      <c r="E106">
        <v>9</v>
      </c>
      <c r="F106" s="6">
        <v>2583</v>
      </c>
      <c r="G106" s="6">
        <v>942.79499999999996</v>
      </c>
    </row>
    <row r="107" spans="1:7" x14ac:dyDescent="0.35">
      <c r="A107" s="5">
        <v>39142</v>
      </c>
      <c r="B107" t="s">
        <v>43</v>
      </c>
      <c r="C107" t="s">
        <v>39</v>
      </c>
      <c r="D107" t="s">
        <v>38</v>
      </c>
      <c r="E107">
        <v>10</v>
      </c>
      <c r="F107" s="6">
        <v>1110</v>
      </c>
      <c r="G107" s="6">
        <v>479.964</v>
      </c>
    </row>
    <row r="108" spans="1:7" x14ac:dyDescent="0.35">
      <c r="A108" s="5">
        <v>39142</v>
      </c>
      <c r="B108" t="s">
        <v>35</v>
      </c>
      <c r="C108" t="s">
        <v>39</v>
      </c>
      <c r="D108" t="s">
        <v>37</v>
      </c>
      <c r="E108">
        <v>10</v>
      </c>
      <c r="F108" s="6">
        <v>1340</v>
      </c>
      <c r="G108" s="6">
        <v>429.06799999999998</v>
      </c>
    </row>
    <row r="109" spans="1:7" x14ac:dyDescent="0.35">
      <c r="A109" s="5">
        <v>39142</v>
      </c>
      <c r="B109" t="s">
        <v>44</v>
      </c>
      <c r="C109" t="s">
        <v>36</v>
      </c>
      <c r="D109" t="s">
        <v>38</v>
      </c>
      <c r="E109">
        <v>6</v>
      </c>
      <c r="F109" s="6">
        <v>1044</v>
      </c>
      <c r="G109" s="6">
        <v>314.97480000000002</v>
      </c>
    </row>
    <row r="110" spans="1:7" x14ac:dyDescent="0.35">
      <c r="A110" s="5">
        <v>39173</v>
      </c>
      <c r="B110" t="s">
        <v>35</v>
      </c>
      <c r="C110" t="s">
        <v>39</v>
      </c>
      <c r="D110" t="s">
        <v>38</v>
      </c>
      <c r="E110">
        <v>8</v>
      </c>
      <c r="F110" s="6">
        <v>1568</v>
      </c>
      <c r="G110" s="6">
        <v>681.92320000000007</v>
      </c>
    </row>
    <row r="111" spans="1:7" x14ac:dyDescent="0.35">
      <c r="A111" s="5">
        <v>39173</v>
      </c>
      <c r="B111" t="s">
        <v>35</v>
      </c>
      <c r="C111" t="s">
        <v>41</v>
      </c>
      <c r="D111" t="s">
        <v>38</v>
      </c>
      <c r="E111">
        <v>6</v>
      </c>
      <c r="F111" s="6">
        <v>888</v>
      </c>
      <c r="G111" s="6">
        <v>359.28480000000002</v>
      </c>
    </row>
    <row r="112" spans="1:7" x14ac:dyDescent="0.35">
      <c r="A112" s="5">
        <v>39173</v>
      </c>
      <c r="B112" t="s">
        <v>43</v>
      </c>
      <c r="C112" t="s">
        <v>39</v>
      </c>
      <c r="D112" t="s">
        <v>40</v>
      </c>
      <c r="E112">
        <v>10</v>
      </c>
      <c r="F112" s="6">
        <v>2110</v>
      </c>
      <c r="G112" s="6">
        <v>700.30899999999997</v>
      </c>
    </row>
    <row r="113" spans="1:7" x14ac:dyDescent="0.35">
      <c r="A113" s="5">
        <v>39173</v>
      </c>
      <c r="B113" t="s">
        <v>43</v>
      </c>
      <c r="C113" t="s">
        <v>36</v>
      </c>
      <c r="D113" t="s">
        <v>40</v>
      </c>
      <c r="E113">
        <v>7</v>
      </c>
      <c r="F113" s="6">
        <v>833</v>
      </c>
      <c r="G113" s="6">
        <v>267.22639999999996</v>
      </c>
    </row>
    <row r="114" spans="1:7" x14ac:dyDescent="0.35">
      <c r="A114" s="5">
        <v>39173</v>
      </c>
      <c r="B114" t="s">
        <v>35</v>
      </c>
      <c r="C114" t="s">
        <v>41</v>
      </c>
      <c r="D114" t="s">
        <v>40</v>
      </c>
      <c r="E114">
        <v>7</v>
      </c>
      <c r="F114" s="6">
        <v>1925</v>
      </c>
      <c r="G114" s="6">
        <v>814.46749999999997</v>
      </c>
    </row>
    <row r="115" spans="1:7" x14ac:dyDescent="0.35">
      <c r="A115" s="5">
        <v>39173</v>
      </c>
      <c r="B115" t="s">
        <v>35</v>
      </c>
      <c r="C115" t="s">
        <v>36</v>
      </c>
      <c r="D115" t="s">
        <v>37</v>
      </c>
      <c r="E115">
        <v>8</v>
      </c>
      <c r="F115" s="6">
        <v>1336</v>
      </c>
      <c r="G115" s="6">
        <v>404.67439999999999</v>
      </c>
    </row>
    <row r="116" spans="1:7" x14ac:dyDescent="0.35">
      <c r="A116" s="5">
        <v>39173</v>
      </c>
      <c r="B116" t="s">
        <v>35</v>
      </c>
      <c r="C116" t="s">
        <v>39</v>
      </c>
      <c r="D116" t="s">
        <v>37</v>
      </c>
      <c r="E116">
        <v>6</v>
      </c>
      <c r="F116" s="6">
        <v>1350</v>
      </c>
      <c r="G116" s="6">
        <v>512.32500000000005</v>
      </c>
    </row>
    <row r="117" spans="1:7" x14ac:dyDescent="0.35">
      <c r="A117" s="5">
        <v>39173</v>
      </c>
      <c r="B117" t="s">
        <v>43</v>
      </c>
      <c r="C117" t="s">
        <v>36</v>
      </c>
      <c r="D117" t="s">
        <v>38</v>
      </c>
      <c r="E117">
        <v>7</v>
      </c>
      <c r="F117" s="6">
        <v>2100</v>
      </c>
      <c r="G117" s="6">
        <v>830.55000000000007</v>
      </c>
    </row>
    <row r="118" spans="1:7" x14ac:dyDescent="0.35">
      <c r="A118" s="5">
        <v>39173</v>
      </c>
      <c r="B118" t="s">
        <v>44</v>
      </c>
      <c r="C118" t="s">
        <v>36</v>
      </c>
      <c r="D118" t="s">
        <v>37</v>
      </c>
      <c r="E118">
        <v>7</v>
      </c>
      <c r="F118" s="6">
        <v>805</v>
      </c>
      <c r="G118" s="6">
        <v>261.38349999999997</v>
      </c>
    </row>
    <row r="119" spans="1:7" x14ac:dyDescent="0.35">
      <c r="A119" s="5">
        <v>39173</v>
      </c>
      <c r="B119" t="s">
        <v>43</v>
      </c>
      <c r="C119" t="s">
        <v>36</v>
      </c>
      <c r="D119" t="s">
        <v>40</v>
      </c>
      <c r="E119">
        <v>8</v>
      </c>
      <c r="F119" s="6">
        <v>1816</v>
      </c>
      <c r="G119" s="6">
        <v>746.19439999999997</v>
      </c>
    </row>
    <row r="120" spans="1:7" x14ac:dyDescent="0.35">
      <c r="A120" s="5">
        <v>39173</v>
      </c>
      <c r="B120" t="s">
        <v>35</v>
      </c>
      <c r="C120" t="s">
        <v>36</v>
      </c>
      <c r="D120" t="s">
        <v>38</v>
      </c>
      <c r="E120">
        <v>6</v>
      </c>
      <c r="F120" s="6">
        <v>1392</v>
      </c>
      <c r="G120" s="6">
        <v>431.6592</v>
      </c>
    </row>
    <row r="121" spans="1:7" x14ac:dyDescent="0.35">
      <c r="A121" s="5">
        <v>39173</v>
      </c>
      <c r="B121" t="s">
        <v>42</v>
      </c>
      <c r="C121" t="s">
        <v>41</v>
      </c>
      <c r="D121" t="s">
        <v>38</v>
      </c>
      <c r="E121">
        <v>8</v>
      </c>
      <c r="F121" s="6">
        <v>1872</v>
      </c>
      <c r="G121" s="6">
        <v>702.37439999999992</v>
      </c>
    </row>
    <row r="122" spans="1:7" x14ac:dyDescent="0.35">
      <c r="A122" s="5">
        <v>39173</v>
      </c>
      <c r="B122" t="s">
        <v>42</v>
      </c>
      <c r="C122" t="s">
        <v>36</v>
      </c>
      <c r="D122" t="s">
        <v>38</v>
      </c>
      <c r="E122">
        <v>9</v>
      </c>
      <c r="F122" s="6">
        <v>2232</v>
      </c>
      <c r="G122" s="6">
        <v>669.82319999999993</v>
      </c>
    </row>
    <row r="123" spans="1:7" x14ac:dyDescent="0.35">
      <c r="A123" s="5">
        <v>39173</v>
      </c>
      <c r="B123" t="s">
        <v>43</v>
      </c>
      <c r="C123" t="s">
        <v>39</v>
      </c>
      <c r="D123" t="s">
        <v>38</v>
      </c>
      <c r="E123">
        <v>8</v>
      </c>
      <c r="F123" s="6">
        <v>2072</v>
      </c>
      <c r="G123" s="6">
        <v>878.52800000000002</v>
      </c>
    </row>
    <row r="124" spans="1:7" x14ac:dyDescent="0.35">
      <c r="A124" s="5">
        <v>39173</v>
      </c>
      <c r="B124" t="s">
        <v>42</v>
      </c>
      <c r="C124" t="s">
        <v>39</v>
      </c>
      <c r="D124" t="s">
        <v>40</v>
      </c>
      <c r="E124">
        <v>7</v>
      </c>
      <c r="F124" s="6">
        <v>2079</v>
      </c>
      <c r="G124" s="6">
        <v>719.54190000000006</v>
      </c>
    </row>
    <row r="125" spans="1:7" x14ac:dyDescent="0.35">
      <c r="A125" s="5">
        <v>39173</v>
      </c>
      <c r="B125" t="s">
        <v>44</v>
      </c>
      <c r="C125" t="s">
        <v>41</v>
      </c>
      <c r="D125" t="s">
        <v>40</v>
      </c>
      <c r="E125">
        <v>8</v>
      </c>
      <c r="F125" s="6">
        <v>2256</v>
      </c>
      <c r="G125" s="6">
        <v>679.50720000000001</v>
      </c>
    </row>
    <row r="126" spans="1:7" x14ac:dyDescent="0.35">
      <c r="A126" s="5">
        <v>39173</v>
      </c>
      <c r="B126" t="s">
        <v>44</v>
      </c>
      <c r="C126" t="s">
        <v>39</v>
      </c>
      <c r="D126" t="s">
        <v>37</v>
      </c>
      <c r="E126">
        <v>10</v>
      </c>
      <c r="F126" s="6">
        <v>2790</v>
      </c>
      <c r="G126" s="6">
        <v>1056.2939999999999</v>
      </c>
    </row>
    <row r="127" spans="1:7" x14ac:dyDescent="0.35">
      <c r="A127" s="5">
        <v>39173</v>
      </c>
      <c r="B127" t="s">
        <v>43</v>
      </c>
      <c r="C127" t="s">
        <v>39</v>
      </c>
      <c r="D127" t="s">
        <v>40</v>
      </c>
      <c r="E127">
        <v>6</v>
      </c>
      <c r="F127" s="6">
        <v>1110</v>
      </c>
      <c r="G127" s="6">
        <v>493.17299999999994</v>
      </c>
    </row>
    <row r="128" spans="1:7" x14ac:dyDescent="0.35">
      <c r="A128" s="5">
        <v>39173</v>
      </c>
      <c r="B128" t="s">
        <v>44</v>
      </c>
      <c r="C128" t="s">
        <v>36</v>
      </c>
      <c r="D128" t="s">
        <v>38</v>
      </c>
      <c r="E128">
        <v>8</v>
      </c>
      <c r="F128" s="6">
        <v>1192</v>
      </c>
      <c r="G128" s="6">
        <v>422.08720000000005</v>
      </c>
    </row>
    <row r="129" spans="1:7" x14ac:dyDescent="0.35">
      <c r="A129" s="5">
        <v>39173</v>
      </c>
      <c r="B129" t="s">
        <v>35</v>
      </c>
      <c r="C129" t="s">
        <v>36</v>
      </c>
      <c r="D129" t="s">
        <v>40</v>
      </c>
      <c r="E129">
        <v>10</v>
      </c>
      <c r="F129" s="6">
        <v>2940</v>
      </c>
      <c r="G129" s="6">
        <v>1210.104</v>
      </c>
    </row>
    <row r="130" spans="1:7" x14ac:dyDescent="0.35">
      <c r="A130" s="5">
        <v>39173</v>
      </c>
      <c r="B130" t="s">
        <v>44</v>
      </c>
      <c r="C130" t="s">
        <v>39</v>
      </c>
      <c r="D130" t="s">
        <v>40</v>
      </c>
      <c r="E130">
        <v>7</v>
      </c>
      <c r="F130" s="6">
        <v>1085</v>
      </c>
      <c r="G130" s="6">
        <v>395.80799999999999</v>
      </c>
    </row>
    <row r="131" spans="1:7" x14ac:dyDescent="0.35">
      <c r="A131" s="5">
        <v>39173</v>
      </c>
      <c r="B131" t="s">
        <v>43</v>
      </c>
      <c r="C131" t="s">
        <v>39</v>
      </c>
      <c r="D131" t="s">
        <v>40</v>
      </c>
      <c r="E131">
        <v>9</v>
      </c>
      <c r="F131" s="6">
        <v>2367</v>
      </c>
      <c r="G131" s="6">
        <v>1017.81</v>
      </c>
    </row>
    <row r="132" spans="1:7" x14ac:dyDescent="0.35">
      <c r="A132" s="5">
        <v>39173</v>
      </c>
      <c r="B132" t="s">
        <v>42</v>
      </c>
      <c r="C132" t="s">
        <v>41</v>
      </c>
      <c r="D132" t="s">
        <v>40</v>
      </c>
      <c r="E132">
        <v>8</v>
      </c>
      <c r="F132" s="6">
        <v>800</v>
      </c>
      <c r="G132" s="6">
        <v>288.64</v>
      </c>
    </row>
    <row r="133" spans="1:7" x14ac:dyDescent="0.35">
      <c r="A133" s="5">
        <v>39173</v>
      </c>
      <c r="B133" t="s">
        <v>44</v>
      </c>
      <c r="C133" t="s">
        <v>41</v>
      </c>
      <c r="D133" t="s">
        <v>37</v>
      </c>
      <c r="E133">
        <v>10</v>
      </c>
      <c r="F133" s="6">
        <v>1590</v>
      </c>
      <c r="G133" s="6">
        <v>584.48399999999992</v>
      </c>
    </row>
    <row r="134" spans="1:7" x14ac:dyDescent="0.35">
      <c r="A134" s="5">
        <v>39173</v>
      </c>
      <c r="B134" t="s">
        <v>35</v>
      </c>
      <c r="C134" t="s">
        <v>41</v>
      </c>
      <c r="D134" t="s">
        <v>37</v>
      </c>
      <c r="E134">
        <v>7</v>
      </c>
      <c r="F134" s="6">
        <v>1358</v>
      </c>
      <c r="G134" s="6">
        <v>543.87900000000002</v>
      </c>
    </row>
    <row r="135" spans="1:7" x14ac:dyDescent="0.35">
      <c r="A135" s="5">
        <v>39173</v>
      </c>
      <c r="B135" t="s">
        <v>42</v>
      </c>
      <c r="C135" t="s">
        <v>39</v>
      </c>
      <c r="D135" t="s">
        <v>37</v>
      </c>
      <c r="E135">
        <v>8</v>
      </c>
      <c r="F135" s="6">
        <v>1640</v>
      </c>
      <c r="G135" s="6">
        <v>701.26400000000001</v>
      </c>
    </row>
    <row r="136" spans="1:7" x14ac:dyDescent="0.35">
      <c r="A136" s="5">
        <v>39173</v>
      </c>
      <c r="B136" t="s">
        <v>42</v>
      </c>
      <c r="C136" t="s">
        <v>36</v>
      </c>
      <c r="D136" t="s">
        <v>40</v>
      </c>
      <c r="E136">
        <v>9</v>
      </c>
      <c r="F136" s="6">
        <v>1845</v>
      </c>
      <c r="G136" s="6">
        <v>594.09</v>
      </c>
    </row>
    <row r="137" spans="1:7" x14ac:dyDescent="0.35">
      <c r="A137" s="5">
        <v>39173</v>
      </c>
      <c r="B137" t="s">
        <v>42</v>
      </c>
      <c r="C137" t="s">
        <v>39</v>
      </c>
      <c r="D137" t="s">
        <v>38</v>
      </c>
      <c r="E137">
        <v>10</v>
      </c>
      <c r="F137" s="6">
        <v>2890</v>
      </c>
      <c r="G137" s="6">
        <v>951.96600000000012</v>
      </c>
    </row>
    <row r="138" spans="1:7" x14ac:dyDescent="0.35">
      <c r="A138" s="5">
        <v>39173</v>
      </c>
      <c r="B138" t="s">
        <v>44</v>
      </c>
      <c r="C138" t="s">
        <v>39</v>
      </c>
      <c r="D138" t="s">
        <v>38</v>
      </c>
      <c r="E138">
        <v>6</v>
      </c>
      <c r="F138" s="6">
        <v>1026</v>
      </c>
      <c r="G138" s="6">
        <v>366.48720000000003</v>
      </c>
    </row>
    <row r="139" spans="1:7" x14ac:dyDescent="0.35">
      <c r="A139" s="5">
        <v>39173</v>
      </c>
      <c r="B139" t="s">
        <v>42</v>
      </c>
      <c r="C139" t="s">
        <v>36</v>
      </c>
      <c r="D139" t="s">
        <v>37</v>
      </c>
      <c r="E139">
        <v>7</v>
      </c>
      <c r="F139" s="6">
        <v>1232</v>
      </c>
      <c r="G139" s="6">
        <v>403.48</v>
      </c>
    </row>
    <row r="140" spans="1:7" x14ac:dyDescent="0.35">
      <c r="A140" s="5">
        <v>39173</v>
      </c>
      <c r="B140" t="s">
        <v>43</v>
      </c>
      <c r="C140" t="s">
        <v>36</v>
      </c>
      <c r="D140" t="s">
        <v>40</v>
      </c>
      <c r="E140">
        <v>7</v>
      </c>
      <c r="F140" s="6">
        <v>728</v>
      </c>
      <c r="G140" s="6">
        <v>231.14000000000001</v>
      </c>
    </row>
    <row r="141" spans="1:7" x14ac:dyDescent="0.35">
      <c r="A141" s="5">
        <v>39173</v>
      </c>
      <c r="B141" t="s">
        <v>44</v>
      </c>
      <c r="C141" t="s">
        <v>36</v>
      </c>
      <c r="D141" t="s">
        <v>40</v>
      </c>
      <c r="E141">
        <v>7</v>
      </c>
      <c r="F141" s="6">
        <v>1064</v>
      </c>
      <c r="G141" s="6">
        <v>435.60159999999996</v>
      </c>
    </row>
    <row r="142" spans="1:7" x14ac:dyDescent="0.35">
      <c r="A142" s="5">
        <v>39173</v>
      </c>
      <c r="B142" t="s">
        <v>44</v>
      </c>
      <c r="C142" t="s">
        <v>41</v>
      </c>
      <c r="D142" t="s">
        <v>38</v>
      </c>
      <c r="E142">
        <v>6</v>
      </c>
      <c r="F142" s="6">
        <v>1788</v>
      </c>
      <c r="G142" s="6">
        <v>629.19719999999995</v>
      </c>
    </row>
    <row r="143" spans="1:7" x14ac:dyDescent="0.35">
      <c r="A143" s="5">
        <v>39173</v>
      </c>
      <c r="B143" t="s">
        <v>35</v>
      </c>
      <c r="C143" t="s">
        <v>39</v>
      </c>
      <c r="D143" t="s">
        <v>40</v>
      </c>
      <c r="E143">
        <v>10</v>
      </c>
      <c r="F143" s="6">
        <v>1090</v>
      </c>
      <c r="G143" s="6">
        <v>330.815</v>
      </c>
    </row>
    <row r="144" spans="1:7" x14ac:dyDescent="0.35">
      <c r="A144" s="5">
        <v>39173</v>
      </c>
      <c r="B144" t="s">
        <v>43</v>
      </c>
      <c r="C144" t="s">
        <v>36</v>
      </c>
      <c r="D144" t="s">
        <v>40</v>
      </c>
      <c r="E144">
        <v>8</v>
      </c>
      <c r="F144" s="6">
        <v>2152</v>
      </c>
      <c r="G144" s="6">
        <v>780.1</v>
      </c>
    </row>
    <row r="145" spans="1:7" x14ac:dyDescent="0.35">
      <c r="A145" s="5">
        <v>39173</v>
      </c>
      <c r="B145" t="s">
        <v>42</v>
      </c>
      <c r="C145" t="s">
        <v>41</v>
      </c>
      <c r="D145" t="s">
        <v>37</v>
      </c>
      <c r="E145">
        <v>10</v>
      </c>
      <c r="F145" s="6">
        <v>2460</v>
      </c>
      <c r="G145" s="6">
        <v>827.79000000000008</v>
      </c>
    </row>
    <row r="146" spans="1:7" x14ac:dyDescent="0.35">
      <c r="A146" s="5">
        <v>39203</v>
      </c>
      <c r="B146" t="s">
        <v>43</v>
      </c>
      <c r="C146" t="s">
        <v>36</v>
      </c>
      <c r="D146" t="s">
        <v>40</v>
      </c>
      <c r="E146">
        <v>9</v>
      </c>
      <c r="F146" s="6">
        <v>1512</v>
      </c>
      <c r="G146" s="6">
        <v>503.34479999999996</v>
      </c>
    </row>
    <row r="147" spans="1:7" x14ac:dyDescent="0.35">
      <c r="A147" s="5">
        <v>39203</v>
      </c>
      <c r="B147" t="s">
        <v>35</v>
      </c>
      <c r="C147" t="s">
        <v>41</v>
      </c>
      <c r="D147" t="s">
        <v>37</v>
      </c>
      <c r="E147">
        <v>7</v>
      </c>
      <c r="F147" s="6">
        <v>1239</v>
      </c>
      <c r="G147" s="6">
        <v>443.06639999999999</v>
      </c>
    </row>
    <row r="148" spans="1:7" x14ac:dyDescent="0.35">
      <c r="A148" s="5">
        <v>39203</v>
      </c>
      <c r="B148" t="s">
        <v>43</v>
      </c>
      <c r="C148" t="s">
        <v>36</v>
      </c>
      <c r="D148" t="s">
        <v>40</v>
      </c>
      <c r="E148">
        <v>9</v>
      </c>
      <c r="F148" s="6">
        <v>2547</v>
      </c>
      <c r="G148" s="6">
        <v>905.96789999999999</v>
      </c>
    </row>
    <row r="149" spans="1:7" x14ac:dyDescent="0.35">
      <c r="A149" s="5">
        <v>39203</v>
      </c>
      <c r="B149" t="s">
        <v>35</v>
      </c>
      <c r="C149" t="s">
        <v>36</v>
      </c>
      <c r="D149" t="s">
        <v>40</v>
      </c>
      <c r="E149">
        <v>10</v>
      </c>
      <c r="F149" s="6">
        <v>2500</v>
      </c>
      <c r="G149" s="6">
        <v>821.00000000000011</v>
      </c>
    </row>
    <row r="150" spans="1:7" x14ac:dyDescent="0.35">
      <c r="A150" s="5">
        <v>39203</v>
      </c>
      <c r="B150" t="s">
        <v>35</v>
      </c>
      <c r="C150" t="s">
        <v>41</v>
      </c>
      <c r="D150" t="s">
        <v>38</v>
      </c>
      <c r="E150">
        <v>9</v>
      </c>
      <c r="F150" s="6">
        <v>2574</v>
      </c>
      <c r="G150" s="6">
        <v>925.61039999999991</v>
      </c>
    </row>
    <row r="151" spans="1:7" x14ac:dyDescent="0.35">
      <c r="A151" s="5">
        <v>39203</v>
      </c>
      <c r="B151" t="s">
        <v>35</v>
      </c>
      <c r="C151" t="s">
        <v>36</v>
      </c>
      <c r="D151" t="s">
        <v>38</v>
      </c>
      <c r="E151">
        <v>8</v>
      </c>
      <c r="F151" s="6">
        <v>1808</v>
      </c>
      <c r="G151" s="6">
        <v>608.39200000000005</v>
      </c>
    </row>
    <row r="152" spans="1:7" x14ac:dyDescent="0.35">
      <c r="A152" s="5">
        <v>39203</v>
      </c>
      <c r="B152" t="s">
        <v>35</v>
      </c>
      <c r="C152" t="s">
        <v>36</v>
      </c>
      <c r="D152" t="s">
        <v>37</v>
      </c>
      <c r="E152">
        <v>7</v>
      </c>
      <c r="F152" s="6">
        <v>707</v>
      </c>
      <c r="G152" s="6">
        <v>294.67759999999998</v>
      </c>
    </row>
    <row r="153" spans="1:7" x14ac:dyDescent="0.35">
      <c r="A153" s="5">
        <v>39203</v>
      </c>
      <c r="B153" t="s">
        <v>43</v>
      </c>
      <c r="C153" t="s">
        <v>36</v>
      </c>
      <c r="D153" t="s">
        <v>40</v>
      </c>
      <c r="E153">
        <v>7</v>
      </c>
      <c r="F153" s="6">
        <v>1911</v>
      </c>
      <c r="G153" s="6">
        <v>724.46010000000001</v>
      </c>
    </row>
    <row r="154" spans="1:7" x14ac:dyDescent="0.35">
      <c r="A154" s="5">
        <v>39203</v>
      </c>
      <c r="B154" t="s">
        <v>43</v>
      </c>
      <c r="C154" t="s">
        <v>39</v>
      </c>
      <c r="D154" t="s">
        <v>40</v>
      </c>
      <c r="E154">
        <v>7</v>
      </c>
      <c r="F154" s="6">
        <v>1820</v>
      </c>
      <c r="G154" s="6">
        <v>732.73199999999997</v>
      </c>
    </row>
    <row r="155" spans="1:7" x14ac:dyDescent="0.35">
      <c r="A155" s="5">
        <v>39203</v>
      </c>
      <c r="B155" t="s">
        <v>44</v>
      </c>
      <c r="C155" t="s">
        <v>39</v>
      </c>
      <c r="D155" t="s">
        <v>37</v>
      </c>
      <c r="E155">
        <v>10</v>
      </c>
      <c r="F155" s="6">
        <v>1940</v>
      </c>
      <c r="G155" s="6">
        <v>820.23199999999997</v>
      </c>
    </row>
    <row r="156" spans="1:7" x14ac:dyDescent="0.35">
      <c r="A156" s="5">
        <v>39203</v>
      </c>
      <c r="B156" t="s">
        <v>44</v>
      </c>
      <c r="C156" t="s">
        <v>36</v>
      </c>
      <c r="D156" t="s">
        <v>38</v>
      </c>
      <c r="E156">
        <v>9</v>
      </c>
      <c r="F156" s="6">
        <v>1314</v>
      </c>
      <c r="G156" s="6">
        <v>451.2276</v>
      </c>
    </row>
    <row r="157" spans="1:7" x14ac:dyDescent="0.35">
      <c r="A157" s="5">
        <v>39203</v>
      </c>
      <c r="B157" t="s">
        <v>35</v>
      </c>
      <c r="C157" t="s">
        <v>41</v>
      </c>
      <c r="D157" t="s">
        <v>40</v>
      </c>
      <c r="E157">
        <v>10</v>
      </c>
      <c r="F157" s="6">
        <v>2610</v>
      </c>
      <c r="G157" s="6">
        <v>987.36300000000006</v>
      </c>
    </row>
    <row r="158" spans="1:7" x14ac:dyDescent="0.35">
      <c r="A158" s="5">
        <v>39203</v>
      </c>
      <c r="B158" t="s">
        <v>42</v>
      </c>
      <c r="C158" t="s">
        <v>39</v>
      </c>
      <c r="D158" t="s">
        <v>40</v>
      </c>
      <c r="E158">
        <v>9</v>
      </c>
      <c r="F158" s="6">
        <v>2610</v>
      </c>
      <c r="G158" s="6">
        <v>1143.18</v>
      </c>
    </row>
    <row r="159" spans="1:7" x14ac:dyDescent="0.35">
      <c r="A159" s="5">
        <v>39203</v>
      </c>
      <c r="B159" t="s">
        <v>35</v>
      </c>
      <c r="C159" t="s">
        <v>39</v>
      </c>
      <c r="D159" t="s">
        <v>40</v>
      </c>
      <c r="E159">
        <v>9</v>
      </c>
      <c r="F159" s="6">
        <v>2322</v>
      </c>
      <c r="G159" s="6">
        <v>912.08159999999998</v>
      </c>
    </row>
    <row r="160" spans="1:7" x14ac:dyDescent="0.35">
      <c r="A160" s="5">
        <v>39203</v>
      </c>
      <c r="B160" t="s">
        <v>42</v>
      </c>
      <c r="C160" t="s">
        <v>41</v>
      </c>
      <c r="D160" t="s">
        <v>38</v>
      </c>
      <c r="E160">
        <v>10</v>
      </c>
      <c r="F160" s="6">
        <v>1030</v>
      </c>
      <c r="G160" s="6">
        <v>354.73199999999997</v>
      </c>
    </row>
    <row r="161" spans="1:7" x14ac:dyDescent="0.35">
      <c r="A161" s="5">
        <v>39203</v>
      </c>
      <c r="B161" t="s">
        <v>42</v>
      </c>
      <c r="C161" t="s">
        <v>39</v>
      </c>
      <c r="D161" t="s">
        <v>38</v>
      </c>
      <c r="E161">
        <v>6</v>
      </c>
      <c r="F161" s="6">
        <v>618</v>
      </c>
      <c r="G161" s="6">
        <v>237.06479999999999</v>
      </c>
    </row>
    <row r="162" spans="1:7" x14ac:dyDescent="0.35">
      <c r="A162" s="5">
        <v>39203</v>
      </c>
      <c r="B162" t="s">
        <v>35</v>
      </c>
      <c r="C162" t="s">
        <v>39</v>
      </c>
      <c r="D162" t="s">
        <v>37</v>
      </c>
      <c r="E162">
        <v>9</v>
      </c>
      <c r="F162" s="6">
        <v>1197</v>
      </c>
      <c r="G162" s="6">
        <v>451.62810000000002</v>
      </c>
    </row>
    <row r="163" spans="1:7" x14ac:dyDescent="0.35">
      <c r="A163" s="5">
        <v>39203</v>
      </c>
      <c r="B163" t="s">
        <v>42</v>
      </c>
      <c r="C163" t="s">
        <v>36</v>
      </c>
      <c r="D163" t="s">
        <v>38</v>
      </c>
      <c r="E163">
        <v>10</v>
      </c>
      <c r="F163" s="6">
        <v>2760</v>
      </c>
      <c r="G163" s="6">
        <v>864.4319999999999</v>
      </c>
    </row>
    <row r="164" spans="1:7" x14ac:dyDescent="0.35">
      <c r="A164" s="5">
        <v>39203</v>
      </c>
      <c r="B164" t="s">
        <v>43</v>
      </c>
      <c r="C164" t="s">
        <v>36</v>
      </c>
      <c r="D164" t="s">
        <v>40</v>
      </c>
      <c r="E164">
        <v>10</v>
      </c>
      <c r="F164" s="6">
        <v>1640</v>
      </c>
      <c r="G164" s="6">
        <v>611.88400000000001</v>
      </c>
    </row>
    <row r="165" spans="1:7" x14ac:dyDescent="0.35">
      <c r="A165" s="5">
        <v>39203</v>
      </c>
      <c r="B165" t="s">
        <v>44</v>
      </c>
      <c r="C165" t="s">
        <v>41</v>
      </c>
      <c r="D165" t="s">
        <v>40</v>
      </c>
      <c r="E165">
        <v>7</v>
      </c>
      <c r="F165" s="6">
        <v>903</v>
      </c>
      <c r="G165" s="6">
        <v>324.26729999999998</v>
      </c>
    </row>
    <row r="166" spans="1:7" x14ac:dyDescent="0.35">
      <c r="A166" s="5">
        <v>39203</v>
      </c>
      <c r="B166" t="s">
        <v>44</v>
      </c>
      <c r="C166" t="s">
        <v>39</v>
      </c>
      <c r="D166" t="s">
        <v>40</v>
      </c>
      <c r="E166">
        <v>10</v>
      </c>
      <c r="F166" s="6">
        <v>2410</v>
      </c>
      <c r="G166" s="6">
        <v>777.94799999999998</v>
      </c>
    </row>
    <row r="167" spans="1:7" x14ac:dyDescent="0.35">
      <c r="A167" s="5">
        <v>39203</v>
      </c>
      <c r="B167" t="s">
        <v>44</v>
      </c>
      <c r="C167" t="s">
        <v>39</v>
      </c>
      <c r="D167" t="s">
        <v>38</v>
      </c>
      <c r="E167">
        <v>9</v>
      </c>
      <c r="F167" s="6">
        <v>2268</v>
      </c>
      <c r="G167" s="6">
        <v>972.29160000000002</v>
      </c>
    </row>
    <row r="168" spans="1:7" x14ac:dyDescent="0.35">
      <c r="A168" s="5">
        <v>39203</v>
      </c>
      <c r="B168" t="s">
        <v>44</v>
      </c>
      <c r="C168" t="s">
        <v>36</v>
      </c>
      <c r="D168" t="s">
        <v>40</v>
      </c>
      <c r="E168">
        <v>10</v>
      </c>
      <c r="F168" s="6">
        <v>1120</v>
      </c>
      <c r="G168" s="6">
        <v>408.01600000000002</v>
      </c>
    </row>
    <row r="169" spans="1:7" x14ac:dyDescent="0.35">
      <c r="A169" s="5">
        <v>39203</v>
      </c>
      <c r="B169" t="s">
        <v>42</v>
      </c>
      <c r="C169" t="s">
        <v>41</v>
      </c>
      <c r="D169" t="s">
        <v>40</v>
      </c>
      <c r="E169">
        <v>7</v>
      </c>
      <c r="F169" s="6">
        <v>1043</v>
      </c>
      <c r="G169" s="6">
        <v>345.65019999999998</v>
      </c>
    </row>
    <row r="170" spans="1:7" x14ac:dyDescent="0.35">
      <c r="A170" s="5">
        <v>39203</v>
      </c>
      <c r="B170" t="s">
        <v>44</v>
      </c>
      <c r="C170" t="s">
        <v>36</v>
      </c>
      <c r="D170" t="s">
        <v>37</v>
      </c>
      <c r="E170">
        <v>6</v>
      </c>
      <c r="F170" s="6">
        <v>1056</v>
      </c>
      <c r="G170" s="6">
        <v>362.10239999999999</v>
      </c>
    </row>
    <row r="171" spans="1:7" x14ac:dyDescent="0.35">
      <c r="A171" s="5">
        <v>39203</v>
      </c>
      <c r="B171" t="s">
        <v>42</v>
      </c>
      <c r="C171" t="s">
        <v>36</v>
      </c>
      <c r="D171" t="s">
        <v>37</v>
      </c>
      <c r="E171">
        <v>8</v>
      </c>
      <c r="F171" s="6">
        <v>1944</v>
      </c>
      <c r="G171" s="6">
        <v>724.91759999999999</v>
      </c>
    </row>
    <row r="172" spans="1:7" x14ac:dyDescent="0.35">
      <c r="A172" s="5">
        <v>39203</v>
      </c>
      <c r="B172" t="s">
        <v>42</v>
      </c>
      <c r="C172" t="s">
        <v>36</v>
      </c>
      <c r="D172" t="s">
        <v>40</v>
      </c>
      <c r="E172">
        <v>10</v>
      </c>
      <c r="F172" s="6">
        <v>3000</v>
      </c>
      <c r="G172" s="6">
        <v>1312.5</v>
      </c>
    </row>
    <row r="173" spans="1:7" x14ac:dyDescent="0.35">
      <c r="A173" s="5">
        <v>39203</v>
      </c>
      <c r="B173" t="s">
        <v>43</v>
      </c>
      <c r="C173" t="s">
        <v>36</v>
      </c>
      <c r="D173" t="s">
        <v>38</v>
      </c>
      <c r="E173">
        <v>6</v>
      </c>
      <c r="F173" s="6">
        <v>780</v>
      </c>
      <c r="G173" s="6">
        <v>304.59000000000003</v>
      </c>
    </row>
    <row r="174" spans="1:7" x14ac:dyDescent="0.35">
      <c r="A174" s="5">
        <v>39203</v>
      </c>
      <c r="B174" t="s">
        <v>42</v>
      </c>
      <c r="C174" t="s">
        <v>39</v>
      </c>
      <c r="D174" t="s">
        <v>37</v>
      </c>
      <c r="E174">
        <v>10</v>
      </c>
      <c r="F174" s="6">
        <v>1500</v>
      </c>
      <c r="G174" s="6">
        <v>508.2</v>
      </c>
    </row>
    <row r="175" spans="1:7" x14ac:dyDescent="0.35">
      <c r="A175" s="5">
        <v>39203</v>
      </c>
      <c r="B175" t="s">
        <v>35</v>
      </c>
      <c r="C175" t="s">
        <v>39</v>
      </c>
      <c r="D175" t="s">
        <v>38</v>
      </c>
      <c r="E175">
        <v>9</v>
      </c>
      <c r="F175" s="6">
        <v>2106</v>
      </c>
      <c r="G175" s="6">
        <v>908.73900000000003</v>
      </c>
    </row>
    <row r="176" spans="1:7" x14ac:dyDescent="0.35">
      <c r="A176" s="5">
        <v>39203</v>
      </c>
      <c r="B176" t="s">
        <v>43</v>
      </c>
      <c r="C176" t="s">
        <v>39</v>
      </c>
      <c r="D176" t="s">
        <v>40</v>
      </c>
      <c r="E176">
        <v>9</v>
      </c>
      <c r="F176" s="6">
        <v>1305</v>
      </c>
      <c r="G176" s="6">
        <v>400.37400000000002</v>
      </c>
    </row>
    <row r="177" spans="1:7" x14ac:dyDescent="0.35">
      <c r="A177" s="5">
        <v>39203</v>
      </c>
      <c r="B177" t="s">
        <v>44</v>
      </c>
      <c r="C177" t="s">
        <v>41</v>
      </c>
      <c r="D177" t="s">
        <v>38</v>
      </c>
      <c r="E177">
        <v>10</v>
      </c>
      <c r="F177" s="6">
        <v>2240</v>
      </c>
      <c r="G177" s="6">
        <v>721.952</v>
      </c>
    </row>
    <row r="178" spans="1:7" x14ac:dyDescent="0.35">
      <c r="A178" s="5">
        <v>39203</v>
      </c>
      <c r="B178" t="s">
        <v>44</v>
      </c>
      <c r="C178" t="s">
        <v>41</v>
      </c>
      <c r="D178" t="s">
        <v>37</v>
      </c>
      <c r="E178">
        <v>6</v>
      </c>
      <c r="F178" s="6">
        <v>1596</v>
      </c>
      <c r="G178" s="6">
        <v>491.24880000000002</v>
      </c>
    </row>
    <row r="179" spans="1:7" x14ac:dyDescent="0.35">
      <c r="A179" s="5">
        <v>39203</v>
      </c>
      <c r="B179" t="s">
        <v>43</v>
      </c>
      <c r="C179" t="s">
        <v>39</v>
      </c>
      <c r="D179" t="s">
        <v>38</v>
      </c>
      <c r="E179">
        <v>8</v>
      </c>
      <c r="F179" s="6">
        <v>1904</v>
      </c>
      <c r="G179" s="6">
        <v>643.93280000000004</v>
      </c>
    </row>
    <row r="180" spans="1:7" x14ac:dyDescent="0.35">
      <c r="A180" s="5">
        <v>39203</v>
      </c>
      <c r="B180" t="s">
        <v>42</v>
      </c>
      <c r="C180" t="s">
        <v>41</v>
      </c>
      <c r="D180" t="s">
        <v>37</v>
      </c>
      <c r="E180">
        <v>8</v>
      </c>
      <c r="F180" s="6">
        <v>1896</v>
      </c>
      <c r="G180" s="6">
        <v>680.28480000000002</v>
      </c>
    </row>
    <row r="181" spans="1:7" x14ac:dyDescent="0.35">
      <c r="A181" s="5">
        <v>39203</v>
      </c>
      <c r="B181" t="s">
        <v>43</v>
      </c>
      <c r="C181" t="s">
        <v>39</v>
      </c>
      <c r="D181" t="s">
        <v>40</v>
      </c>
      <c r="E181">
        <v>7</v>
      </c>
      <c r="F181" s="6">
        <v>763</v>
      </c>
      <c r="G181" s="6">
        <v>333.27840000000003</v>
      </c>
    </row>
    <row r="182" spans="1:7" x14ac:dyDescent="0.35">
      <c r="A182" s="5">
        <v>39234</v>
      </c>
      <c r="B182" t="s">
        <v>43</v>
      </c>
      <c r="C182" t="s">
        <v>36</v>
      </c>
      <c r="D182" t="s">
        <v>40</v>
      </c>
      <c r="E182">
        <v>10</v>
      </c>
      <c r="F182" s="6">
        <v>2960</v>
      </c>
      <c r="G182" s="6">
        <v>1091.944</v>
      </c>
    </row>
    <row r="183" spans="1:7" x14ac:dyDescent="0.35">
      <c r="A183" s="5">
        <v>39234</v>
      </c>
      <c r="B183" t="s">
        <v>43</v>
      </c>
      <c r="C183" t="s">
        <v>36</v>
      </c>
      <c r="D183" t="s">
        <v>40</v>
      </c>
      <c r="E183">
        <v>8</v>
      </c>
      <c r="F183" s="6">
        <v>2080</v>
      </c>
      <c r="G183" s="6">
        <v>691.6</v>
      </c>
    </row>
    <row r="184" spans="1:7" x14ac:dyDescent="0.35">
      <c r="A184" s="5">
        <v>39234</v>
      </c>
      <c r="B184" t="s">
        <v>42</v>
      </c>
      <c r="C184" t="s">
        <v>41</v>
      </c>
      <c r="D184" t="s">
        <v>37</v>
      </c>
      <c r="E184">
        <v>8</v>
      </c>
      <c r="F184" s="6">
        <v>1552</v>
      </c>
      <c r="G184" s="6">
        <v>661.30719999999997</v>
      </c>
    </row>
    <row r="185" spans="1:7" x14ac:dyDescent="0.35">
      <c r="A185" s="5">
        <v>39234</v>
      </c>
      <c r="B185" t="s">
        <v>43</v>
      </c>
      <c r="C185" t="s">
        <v>39</v>
      </c>
      <c r="D185" t="s">
        <v>38</v>
      </c>
      <c r="E185">
        <v>9</v>
      </c>
      <c r="F185" s="6">
        <v>1485</v>
      </c>
      <c r="G185" s="6">
        <v>641.52</v>
      </c>
    </row>
    <row r="186" spans="1:7" x14ac:dyDescent="0.35">
      <c r="A186" s="5">
        <v>39234</v>
      </c>
      <c r="B186" t="s">
        <v>44</v>
      </c>
      <c r="C186" t="s">
        <v>39</v>
      </c>
      <c r="D186" t="s">
        <v>37</v>
      </c>
      <c r="E186">
        <v>9</v>
      </c>
      <c r="F186" s="6">
        <v>2007</v>
      </c>
      <c r="G186" s="6">
        <v>669.33450000000005</v>
      </c>
    </row>
    <row r="187" spans="1:7" x14ac:dyDescent="0.35">
      <c r="A187" s="5">
        <v>39234</v>
      </c>
      <c r="B187" t="s">
        <v>42</v>
      </c>
      <c r="C187" t="s">
        <v>39</v>
      </c>
      <c r="D187" t="s">
        <v>40</v>
      </c>
      <c r="E187">
        <v>7</v>
      </c>
      <c r="F187" s="6">
        <v>1435</v>
      </c>
      <c r="G187" s="6">
        <v>441.69300000000004</v>
      </c>
    </row>
    <row r="188" spans="1:7" x14ac:dyDescent="0.35">
      <c r="A188" s="5">
        <v>39234</v>
      </c>
      <c r="B188" t="s">
        <v>42</v>
      </c>
      <c r="C188" t="s">
        <v>36</v>
      </c>
      <c r="D188" t="s">
        <v>37</v>
      </c>
      <c r="E188">
        <v>8</v>
      </c>
      <c r="F188" s="6">
        <v>1280</v>
      </c>
      <c r="G188" s="6">
        <v>546.17600000000004</v>
      </c>
    </row>
    <row r="189" spans="1:7" x14ac:dyDescent="0.35">
      <c r="A189" s="5">
        <v>39234</v>
      </c>
      <c r="B189" t="s">
        <v>44</v>
      </c>
      <c r="C189" t="s">
        <v>36</v>
      </c>
      <c r="D189" t="s">
        <v>40</v>
      </c>
      <c r="E189">
        <v>10</v>
      </c>
      <c r="F189" s="6">
        <v>1070</v>
      </c>
      <c r="G189" s="6">
        <v>395.15100000000001</v>
      </c>
    </row>
    <row r="190" spans="1:7" x14ac:dyDescent="0.35">
      <c r="A190" s="5">
        <v>39234</v>
      </c>
      <c r="B190" t="s">
        <v>44</v>
      </c>
      <c r="C190" t="s">
        <v>39</v>
      </c>
      <c r="D190" t="s">
        <v>38</v>
      </c>
      <c r="E190">
        <v>8</v>
      </c>
      <c r="F190" s="6">
        <v>1304</v>
      </c>
      <c r="G190" s="6">
        <v>505.82160000000005</v>
      </c>
    </row>
    <row r="191" spans="1:7" x14ac:dyDescent="0.35">
      <c r="A191" s="5">
        <v>39234</v>
      </c>
      <c r="B191" t="s">
        <v>42</v>
      </c>
      <c r="C191" t="s">
        <v>39</v>
      </c>
      <c r="D191" t="s">
        <v>37</v>
      </c>
      <c r="E191">
        <v>6</v>
      </c>
      <c r="F191" s="6">
        <v>942</v>
      </c>
      <c r="G191" s="6">
        <v>405.71940000000001</v>
      </c>
    </row>
    <row r="192" spans="1:7" x14ac:dyDescent="0.35">
      <c r="A192" s="5">
        <v>39234</v>
      </c>
      <c r="B192" t="s">
        <v>42</v>
      </c>
      <c r="C192" t="s">
        <v>41</v>
      </c>
      <c r="D192" t="s">
        <v>40</v>
      </c>
      <c r="E192">
        <v>10</v>
      </c>
      <c r="F192" s="6">
        <v>2750</v>
      </c>
      <c r="G192" s="6">
        <v>1006.225</v>
      </c>
    </row>
    <row r="193" spans="1:7" x14ac:dyDescent="0.35">
      <c r="A193" s="5">
        <v>39234</v>
      </c>
      <c r="B193" t="s">
        <v>35</v>
      </c>
      <c r="C193" t="s">
        <v>41</v>
      </c>
      <c r="D193" t="s">
        <v>40</v>
      </c>
      <c r="E193">
        <v>10</v>
      </c>
      <c r="F193" s="6">
        <v>2520</v>
      </c>
      <c r="G193" s="6">
        <v>867.38400000000001</v>
      </c>
    </row>
    <row r="194" spans="1:7" x14ac:dyDescent="0.35">
      <c r="A194" s="5">
        <v>39234</v>
      </c>
      <c r="B194" t="s">
        <v>35</v>
      </c>
      <c r="C194" t="s">
        <v>39</v>
      </c>
      <c r="D194" t="s">
        <v>38</v>
      </c>
      <c r="E194">
        <v>8</v>
      </c>
      <c r="F194" s="6">
        <v>1512</v>
      </c>
      <c r="G194" s="6">
        <v>607.06799999999998</v>
      </c>
    </row>
    <row r="195" spans="1:7" x14ac:dyDescent="0.35">
      <c r="A195" s="5">
        <v>39234</v>
      </c>
      <c r="B195" t="s">
        <v>42</v>
      </c>
      <c r="C195" t="s">
        <v>41</v>
      </c>
      <c r="D195" t="s">
        <v>38</v>
      </c>
      <c r="E195">
        <v>10</v>
      </c>
      <c r="F195" s="6">
        <v>1740</v>
      </c>
      <c r="G195" s="6">
        <v>595.77599999999995</v>
      </c>
    </row>
    <row r="196" spans="1:7" x14ac:dyDescent="0.35">
      <c r="A196" s="5">
        <v>39234</v>
      </c>
      <c r="B196" t="s">
        <v>35</v>
      </c>
      <c r="C196" t="s">
        <v>36</v>
      </c>
      <c r="D196" t="s">
        <v>40</v>
      </c>
      <c r="E196">
        <v>7</v>
      </c>
      <c r="F196" s="6">
        <v>1134</v>
      </c>
      <c r="G196" s="6">
        <v>479.79539999999997</v>
      </c>
    </row>
    <row r="197" spans="1:7" x14ac:dyDescent="0.35">
      <c r="A197" s="5">
        <v>39234</v>
      </c>
      <c r="B197" t="s">
        <v>42</v>
      </c>
      <c r="C197" t="s">
        <v>36</v>
      </c>
      <c r="D197" t="s">
        <v>40</v>
      </c>
      <c r="E197">
        <v>10</v>
      </c>
      <c r="F197" s="6">
        <v>2840</v>
      </c>
      <c r="G197" s="6">
        <v>1112.9960000000001</v>
      </c>
    </row>
    <row r="198" spans="1:7" x14ac:dyDescent="0.35">
      <c r="A198" s="5">
        <v>39234</v>
      </c>
      <c r="B198" t="s">
        <v>44</v>
      </c>
      <c r="C198" t="s">
        <v>41</v>
      </c>
      <c r="D198" t="s">
        <v>37</v>
      </c>
      <c r="E198">
        <v>8</v>
      </c>
      <c r="F198" s="6">
        <v>984</v>
      </c>
      <c r="G198" s="6">
        <v>426.46559999999999</v>
      </c>
    </row>
    <row r="199" spans="1:7" x14ac:dyDescent="0.35">
      <c r="A199" s="5">
        <v>39234</v>
      </c>
      <c r="B199" t="s">
        <v>44</v>
      </c>
      <c r="C199" t="s">
        <v>36</v>
      </c>
      <c r="D199" t="s">
        <v>38</v>
      </c>
      <c r="E199">
        <v>10</v>
      </c>
      <c r="F199" s="6">
        <v>1420</v>
      </c>
      <c r="G199" s="6">
        <v>574.24799999999993</v>
      </c>
    </row>
    <row r="200" spans="1:7" x14ac:dyDescent="0.35">
      <c r="A200" s="5">
        <v>39234</v>
      </c>
      <c r="B200" t="s">
        <v>43</v>
      </c>
      <c r="C200" t="s">
        <v>39</v>
      </c>
      <c r="D200" t="s">
        <v>40</v>
      </c>
      <c r="E200">
        <v>8</v>
      </c>
      <c r="F200" s="6">
        <v>1200</v>
      </c>
      <c r="G200" s="6">
        <v>459.24</v>
      </c>
    </row>
    <row r="201" spans="1:7" x14ac:dyDescent="0.35">
      <c r="A201" s="5">
        <v>39234</v>
      </c>
      <c r="B201" t="s">
        <v>43</v>
      </c>
      <c r="C201" t="s">
        <v>36</v>
      </c>
      <c r="D201" t="s">
        <v>40</v>
      </c>
      <c r="E201">
        <v>7</v>
      </c>
      <c r="F201" s="6">
        <v>868</v>
      </c>
      <c r="G201" s="6">
        <v>297.89760000000001</v>
      </c>
    </row>
    <row r="202" spans="1:7" x14ac:dyDescent="0.35">
      <c r="A202" s="5">
        <v>39234</v>
      </c>
      <c r="B202" t="s">
        <v>44</v>
      </c>
      <c r="C202" t="s">
        <v>36</v>
      </c>
      <c r="D202" t="s">
        <v>37</v>
      </c>
      <c r="E202">
        <v>9</v>
      </c>
      <c r="F202" s="6">
        <v>2007</v>
      </c>
      <c r="G202" s="6">
        <v>894.11850000000004</v>
      </c>
    </row>
    <row r="203" spans="1:7" x14ac:dyDescent="0.35">
      <c r="A203" s="5">
        <v>39234</v>
      </c>
      <c r="B203" t="s">
        <v>35</v>
      </c>
      <c r="C203" t="s">
        <v>41</v>
      </c>
      <c r="D203" t="s">
        <v>38</v>
      </c>
      <c r="E203">
        <v>8</v>
      </c>
      <c r="F203" s="6">
        <v>1320</v>
      </c>
      <c r="G203" s="6">
        <v>431.50800000000004</v>
      </c>
    </row>
    <row r="204" spans="1:7" x14ac:dyDescent="0.35">
      <c r="A204" s="5">
        <v>39234</v>
      </c>
      <c r="B204" t="s">
        <v>44</v>
      </c>
      <c r="C204" t="s">
        <v>41</v>
      </c>
      <c r="D204" t="s">
        <v>38</v>
      </c>
      <c r="E204">
        <v>7</v>
      </c>
      <c r="F204" s="6">
        <v>2065</v>
      </c>
      <c r="G204" s="6">
        <v>811.13199999999995</v>
      </c>
    </row>
    <row r="205" spans="1:7" x14ac:dyDescent="0.35">
      <c r="A205" s="5">
        <v>39234</v>
      </c>
      <c r="B205" t="s">
        <v>43</v>
      </c>
      <c r="C205" t="s">
        <v>39</v>
      </c>
      <c r="D205" t="s">
        <v>40</v>
      </c>
      <c r="E205">
        <v>8</v>
      </c>
      <c r="F205" s="6">
        <v>2096</v>
      </c>
      <c r="G205" s="6">
        <v>763.78240000000005</v>
      </c>
    </row>
    <row r="206" spans="1:7" x14ac:dyDescent="0.35">
      <c r="A206" s="5">
        <v>39234</v>
      </c>
      <c r="B206" t="s">
        <v>35</v>
      </c>
      <c r="C206" t="s">
        <v>36</v>
      </c>
      <c r="D206" t="s">
        <v>37</v>
      </c>
      <c r="E206">
        <v>10</v>
      </c>
      <c r="F206" s="6">
        <v>1600</v>
      </c>
      <c r="G206" s="6">
        <v>565.43999999999994</v>
      </c>
    </row>
    <row r="207" spans="1:7" x14ac:dyDescent="0.35">
      <c r="A207" s="5">
        <v>39234</v>
      </c>
      <c r="B207" t="s">
        <v>42</v>
      </c>
      <c r="C207" t="s">
        <v>39</v>
      </c>
      <c r="D207" t="s">
        <v>38</v>
      </c>
      <c r="E207">
        <v>9</v>
      </c>
      <c r="F207" s="6">
        <v>1764</v>
      </c>
      <c r="G207" s="6">
        <v>635.21639999999991</v>
      </c>
    </row>
    <row r="208" spans="1:7" x14ac:dyDescent="0.35">
      <c r="A208" s="5">
        <v>39234</v>
      </c>
      <c r="B208" t="s">
        <v>42</v>
      </c>
      <c r="C208" t="s">
        <v>36</v>
      </c>
      <c r="D208" t="s">
        <v>38</v>
      </c>
      <c r="E208">
        <v>7</v>
      </c>
      <c r="F208" s="6">
        <v>1666</v>
      </c>
      <c r="G208" s="6">
        <v>524.95659999999998</v>
      </c>
    </row>
    <row r="209" spans="1:7" x14ac:dyDescent="0.35">
      <c r="A209" s="5">
        <v>39234</v>
      </c>
      <c r="B209" t="s">
        <v>44</v>
      </c>
      <c r="C209" t="s">
        <v>41</v>
      </c>
      <c r="D209" t="s">
        <v>40</v>
      </c>
      <c r="E209">
        <v>8</v>
      </c>
      <c r="F209" s="6">
        <v>1880</v>
      </c>
      <c r="G209" s="6">
        <v>698.42</v>
      </c>
    </row>
    <row r="210" spans="1:7" x14ac:dyDescent="0.35">
      <c r="A210" s="5">
        <v>39234</v>
      </c>
      <c r="B210" t="s">
        <v>35</v>
      </c>
      <c r="C210" t="s">
        <v>39</v>
      </c>
      <c r="D210" t="s">
        <v>37</v>
      </c>
      <c r="E210">
        <v>10</v>
      </c>
      <c r="F210" s="6">
        <v>2960</v>
      </c>
      <c r="G210" s="6">
        <v>1198.2080000000001</v>
      </c>
    </row>
    <row r="211" spans="1:7" x14ac:dyDescent="0.35">
      <c r="A211" s="5">
        <v>39234</v>
      </c>
      <c r="B211" t="s">
        <v>43</v>
      </c>
      <c r="C211" t="s">
        <v>39</v>
      </c>
      <c r="D211" t="s">
        <v>40</v>
      </c>
      <c r="E211">
        <v>10</v>
      </c>
      <c r="F211" s="6">
        <v>1590</v>
      </c>
      <c r="G211" s="6">
        <v>563.01900000000001</v>
      </c>
    </row>
    <row r="212" spans="1:7" x14ac:dyDescent="0.35">
      <c r="A212" s="5">
        <v>39234</v>
      </c>
      <c r="B212" t="s">
        <v>43</v>
      </c>
      <c r="C212" t="s">
        <v>36</v>
      </c>
      <c r="D212" t="s">
        <v>40</v>
      </c>
      <c r="E212">
        <v>10</v>
      </c>
      <c r="F212" s="6">
        <v>2710</v>
      </c>
      <c r="G212" s="6">
        <v>1109.203</v>
      </c>
    </row>
    <row r="213" spans="1:7" x14ac:dyDescent="0.35">
      <c r="A213" s="5">
        <v>39234</v>
      </c>
      <c r="B213" t="s">
        <v>44</v>
      </c>
      <c r="C213" t="s">
        <v>39</v>
      </c>
      <c r="D213" t="s">
        <v>40</v>
      </c>
      <c r="E213">
        <v>6</v>
      </c>
      <c r="F213" s="6">
        <v>738</v>
      </c>
      <c r="G213" s="6">
        <v>312.3954</v>
      </c>
    </row>
    <row r="214" spans="1:7" x14ac:dyDescent="0.35">
      <c r="A214" s="5">
        <v>39234</v>
      </c>
      <c r="B214" t="s">
        <v>35</v>
      </c>
      <c r="C214" t="s">
        <v>41</v>
      </c>
      <c r="D214" t="s">
        <v>37</v>
      </c>
      <c r="E214">
        <v>9</v>
      </c>
      <c r="F214" s="6">
        <v>1026</v>
      </c>
      <c r="G214" s="6">
        <v>435.22920000000005</v>
      </c>
    </row>
    <row r="215" spans="1:7" x14ac:dyDescent="0.35">
      <c r="A215" s="5">
        <v>39234</v>
      </c>
      <c r="B215" t="s">
        <v>35</v>
      </c>
      <c r="C215" t="s">
        <v>39</v>
      </c>
      <c r="D215" t="s">
        <v>40</v>
      </c>
      <c r="E215">
        <v>7</v>
      </c>
      <c r="F215" s="6">
        <v>1470</v>
      </c>
      <c r="G215" s="6">
        <v>559.33500000000004</v>
      </c>
    </row>
    <row r="216" spans="1:7" x14ac:dyDescent="0.35">
      <c r="A216" s="5">
        <v>39234</v>
      </c>
      <c r="B216" t="s">
        <v>43</v>
      </c>
      <c r="C216" t="s">
        <v>36</v>
      </c>
      <c r="D216" t="s">
        <v>38</v>
      </c>
      <c r="E216">
        <v>8</v>
      </c>
      <c r="F216" s="6">
        <v>1736</v>
      </c>
      <c r="G216" s="6">
        <v>667.49199999999996</v>
      </c>
    </row>
    <row r="217" spans="1:7" x14ac:dyDescent="0.35">
      <c r="A217" s="5">
        <v>39234</v>
      </c>
      <c r="B217" t="s">
        <v>35</v>
      </c>
      <c r="C217" t="s">
        <v>36</v>
      </c>
      <c r="D217" t="s">
        <v>38</v>
      </c>
      <c r="E217">
        <v>9</v>
      </c>
      <c r="F217" s="6">
        <v>2646</v>
      </c>
      <c r="G217" s="6">
        <v>1161.3294000000001</v>
      </c>
    </row>
    <row r="218" spans="1:7" x14ac:dyDescent="0.35">
      <c r="A218" s="5">
        <v>39264</v>
      </c>
      <c r="B218" t="s">
        <v>42</v>
      </c>
      <c r="C218" t="s">
        <v>39</v>
      </c>
      <c r="D218" t="s">
        <v>37</v>
      </c>
      <c r="E218">
        <v>6</v>
      </c>
      <c r="F218" s="6">
        <v>1350</v>
      </c>
      <c r="G218" s="6">
        <v>409.85999999999996</v>
      </c>
    </row>
    <row r="219" spans="1:7" x14ac:dyDescent="0.35">
      <c r="A219" s="5">
        <v>39264</v>
      </c>
      <c r="B219" t="s">
        <v>42</v>
      </c>
      <c r="C219" t="s">
        <v>41</v>
      </c>
      <c r="D219" t="s">
        <v>38</v>
      </c>
      <c r="E219">
        <v>7</v>
      </c>
      <c r="F219" s="6">
        <v>1267</v>
      </c>
      <c r="G219" s="6">
        <v>418.49009999999998</v>
      </c>
    </row>
    <row r="220" spans="1:7" x14ac:dyDescent="0.35">
      <c r="A220" s="5">
        <v>39264</v>
      </c>
      <c r="B220" t="s">
        <v>35</v>
      </c>
      <c r="C220" t="s">
        <v>41</v>
      </c>
      <c r="D220" t="s">
        <v>40</v>
      </c>
      <c r="E220">
        <v>6</v>
      </c>
      <c r="F220" s="6">
        <v>882</v>
      </c>
      <c r="G220" s="6">
        <v>302.70240000000001</v>
      </c>
    </row>
    <row r="221" spans="1:7" x14ac:dyDescent="0.35">
      <c r="A221" s="5">
        <v>39264</v>
      </c>
      <c r="B221" t="s">
        <v>35</v>
      </c>
      <c r="C221" t="s">
        <v>36</v>
      </c>
      <c r="D221" t="s">
        <v>40</v>
      </c>
      <c r="E221">
        <v>10</v>
      </c>
      <c r="F221" s="6">
        <v>1110</v>
      </c>
      <c r="G221" s="6">
        <v>356.53199999999998</v>
      </c>
    </row>
    <row r="222" spans="1:7" x14ac:dyDescent="0.35">
      <c r="A222" s="5">
        <v>39264</v>
      </c>
      <c r="B222" t="s">
        <v>43</v>
      </c>
      <c r="C222" t="s">
        <v>36</v>
      </c>
      <c r="D222" t="s">
        <v>40</v>
      </c>
      <c r="E222">
        <v>8</v>
      </c>
      <c r="F222" s="6">
        <v>1176</v>
      </c>
      <c r="G222" s="6">
        <v>411.3648</v>
      </c>
    </row>
    <row r="223" spans="1:7" x14ac:dyDescent="0.35">
      <c r="A223" s="5">
        <v>39264</v>
      </c>
      <c r="B223" t="s">
        <v>44</v>
      </c>
      <c r="C223" t="s">
        <v>39</v>
      </c>
      <c r="D223" t="s">
        <v>38</v>
      </c>
      <c r="E223">
        <v>9</v>
      </c>
      <c r="F223" s="6">
        <v>2493</v>
      </c>
      <c r="G223" s="6">
        <v>1116.1161</v>
      </c>
    </row>
    <row r="224" spans="1:7" x14ac:dyDescent="0.35">
      <c r="A224" s="5">
        <v>39264</v>
      </c>
      <c r="B224" t="s">
        <v>43</v>
      </c>
      <c r="C224" t="s">
        <v>36</v>
      </c>
      <c r="D224" t="s">
        <v>40</v>
      </c>
      <c r="E224">
        <v>8</v>
      </c>
      <c r="F224" s="6">
        <v>1856</v>
      </c>
      <c r="G224" s="6">
        <v>651.82720000000006</v>
      </c>
    </row>
    <row r="225" spans="1:7" x14ac:dyDescent="0.35">
      <c r="A225" s="5">
        <v>39264</v>
      </c>
      <c r="B225" t="s">
        <v>42</v>
      </c>
      <c r="C225" t="s">
        <v>39</v>
      </c>
      <c r="D225" t="s">
        <v>40</v>
      </c>
      <c r="E225">
        <v>6</v>
      </c>
      <c r="F225" s="6">
        <v>1662</v>
      </c>
      <c r="G225" s="6">
        <v>595.32839999999999</v>
      </c>
    </row>
    <row r="226" spans="1:7" x14ac:dyDescent="0.35">
      <c r="A226" s="5">
        <v>39264</v>
      </c>
      <c r="B226" t="s">
        <v>43</v>
      </c>
      <c r="C226" t="s">
        <v>39</v>
      </c>
      <c r="D226" t="s">
        <v>40</v>
      </c>
      <c r="E226">
        <v>10</v>
      </c>
      <c r="F226" s="6">
        <v>1320</v>
      </c>
      <c r="G226" s="6">
        <v>533.14800000000002</v>
      </c>
    </row>
    <row r="227" spans="1:7" x14ac:dyDescent="0.35">
      <c r="A227" s="5">
        <v>39264</v>
      </c>
      <c r="B227" t="s">
        <v>43</v>
      </c>
      <c r="C227" t="s">
        <v>36</v>
      </c>
      <c r="D227" t="s">
        <v>38</v>
      </c>
      <c r="E227">
        <v>10</v>
      </c>
      <c r="F227" s="6">
        <v>1090</v>
      </c>
      <c r="G227" s="6">
        <v>427.38900000000001</v>
      </c>
    </row>
    <row r="228" spans="1:7" x14ac:dyDescent="0.35">
      <c r="A228" s="5">
        <v>39264</v>
      </c>
      <c r="B228" t="s">
        <v>42</v>
      </c>
      <c r="C228" t="s">
        <v>41</v>
      </c>
      <c r="D228" t="s">
        <v>40</v>
      </c>
      <c r="E228">
        <v>6</v>
      </c>
      <c r="F228" s="6">
        <v>1110</v>
      </c>
      <c r="G228" s="6">
        <v>409.923</v>
      </c>
    </row>
    <row r="229" spans="1:7" x14ac:dyDescent="0.35">
      <c r="A229" s="5">
        <v>39264</v>
      </c>
      <c r="B229" t="s">
        <v>44</v>
      </c>
      <c r="C229" t="s">
        <v>36</v>
      </c>
      <c r="D229" t="s">
        <v>38</v>
      </c>
      <c r="E229">
        <v>6</v>
      </c>
      <c r="F229" s="6">
        <v>792</v>
      </c>
      <c r="G229" s="6">
        <v>269.04239999999999</v>
      </c>
    </row>
    <row r="230" spans="1:7" x14ac:dyDescent="0.35">
      <c r="A230" s="5">
        <v>39264</v>
      </c>
      <c r="B230" t="s">
        <v>42</v>
      </c>
      <c r="C230" t="s">
        <v>36</v>
      </c>
      <c r="D230" t="s">
        <v>37</v>
      </c>
      <c r="E230">
        <v>8</v>
      </c>
      <c r="F230" s="6">
        <v>2088</v>
      </c>
      <c r="G230" s="6">
        <v>628.07040000000006</v>
      </c>
    </row>
    <row r="231" spans="1:7" x14ac:dyDescent="0.35">
      <c r="A231" s="5">
        <v>39264</v>
      </c>
      <c r="B231" t="s">
        <v>43</v>
      </c>
      <c r="C231" t="s">
        <v>39</v>
      </c>
      <c r="D231" t="s">
        <v>40</v>
      </c>
      <c r="E231">
        <v>9</v>
      </c>
      <c r="F231" s="6">
        <v>963</v>
      </c>
      <c r="G231" s="6">
        <v>396.27449999999999</v>
      </c>
    </row>
    <row r="232" spans="1:7" x14ac:dyDescent="0.35">
      <c r="A232" s="5">
        <v>39264</v>
      </c>
      <c r="B232" t="s">
        <v>43</v>
      </c>
      <c r="C232" t="s">
        <v>36</v>
      </c>
      <c r="D232" t="s">
        <v>40</v>
      </c>
      <c r="E232">
        <v>6</v>
      </c>
      <c r="F232" s="6">
        <v>1530</v>
      </c>
      <c r="G232" s="6">
        <v>565.33500000000004</v>
      </c>
    </row>
    <row r="233" spans="1:7" x14ac:dyDescent="0.35">
      <c r="A233" s="5">
        <v>39264</v>
      </c>
      <c r="B233" t="s">
        <v>35</v>
      </c>
      <c r="C233" t="s">
        <v>36</v>
      </c>
      <c r="D233" t="s">
        <v>38</v>
      </c>
      <c r="E233">
        <v>10</v>
      </c>
      <c r="F233" s="6">
        <v>1870</v>
      </c>
      <c r="G233" s="6">
        <v>833.45899999999995</v>
      </c>
    </row>
    <row r="234" spans="1:7" x14ac:dyDescent="0.35">
      <c r="A234" s="5">
        <v>39264</v>
      </c>
      <c r="B234" t="s">
        <v>43</v>
      </c>
      <c r="C234" t="s">
        <v>36</v>
      </c>
      <c r="D234" t="s">
        <v>40</v>
      </c>
      <c r="E234">
        <v>6</v>
      </c>
      <c r="F234" s="6">
        <v>1056</v>
      </c>
      <c r="G234" s="6">
        <v>421.13279999999997</v>
      </c>
    </row>
    <row r="235" spans="1:7" x14ac:dyDescent="0.35">
      <c r="A235" s="5">
        <v>39264</v>
      </c>
      <c r="B235" t="s">
        <v>44</v>
      </c>
      <c r="C235" t="s">
        <v>39</v>
      </c>
      <c r="D235" t="s">
        <v>40</v>
      </c>
      <c r="E235">
        <v>9</v>
      </c>
      <c r="F235" s="6">
        <v>1908</v>
      </c>
      <c r="G235" s="6">
        <v>790.48440000000005</v>
      </c>
    </row>
    <row r="236" spans="1:7" x14ac:dyDescent="0.35">
      <c r="A236" s="5">
        <v>39264</v>
      </c>
      <c r="B236" t="s">
        <v>44</v>
      </c>
      <c r="C236" t="s">
        <v>41</v>
      </c>
      <c r="D236" t="s">
        <v>38</v>
      </c>
      <c r="E236">
        <v>6</v>
      </c>
      <c r="F236" s="6">
        <v>1302</v>
      </c>
      <c r="G236" s="6">
        <v>487.46879999999999</v>
      </c>
    </row>
    <row r="237" spans="1:7" x14ac:dyDescent="0.35">
      <c r="A237" s="5">
        <v>39264</v>
      </c>
      <c r="B237" t="s">
        <v>44</v>
      </c>
      <c r="C237" t="s">
        <v>41</v>
      </c>
      <c r="D237" t="s">
        <v>40</v>
      </c>
      <c r="E237">
        <v>7</v>
      </c>
      <c r="F237" s="6">
        <v>1596</v>
      </c>
      <c r="G237" s="6">
        <v>523.48800000000006</v>
      </c>
    </row>
    <row r="238" spans="1:7" x14ac:dyDescent="0.35">
      <c r="A238" s="5">
        <v>39264</v>
      </c>
      <c r="B238" t="s">
        <v>35</v>
      </c>
      <c r="C238" t="s">
        <v>41</v>
      </c>
      <c r="D238" t="s">
        <v>37</v>
      </c>
      <c r="E238">
        <v>7</v>
      </c>
      <c r="F238" s="6">
        <v>1960</v>
      </c>
      <c r="G238" s="6">
        <v>789.096</v>
      </c>
    </row>
    <row r="239" spans="1:7" x14ac:dyDescent="0.35">
      <c r="A239" s="5">
        <v>39264</v>
      </c>
      <c r="B239" t="s">
        <v>35</v>
      </c>
      <c r="C239" t="s">
        <v>36</v>
      </c>
      <c r="D239" t="s">
        <v>37</v>
      </c>
      <c r="E239">
        <v>9</v>
      </c>
      <c r="F239" s="6">
        <v>1854</v>
      </c>
      <c r="G239" s="6">
        <v>683.94060000000002</v>
      </c>
    </row>
    <row r="240" spans="1:7" x14ac:dyDescent="0.35">
      <c r="A240" s="5">
        <v>39264</v>
      </c>
      <c r="B240" t="s">
        <v>44</v>
      </c>
      <c r="C240" t="s">
        <v>36</v>
      </c>
      <c r="D240" t="s">
        <v>40</v>
      </c>
      <c r="E240">
        <v>9</v>
      </c>
      <c r="F240" s="6">
        <v>1926</v>
      </c>
      <c r="G240" s="6">
        <v>586.27440000000001</v>
      </c>
    </row>
    <row r="241" spans="1:7" x14ac:dyDescent="0.35">
      <c r="A241" s="5">
        <v>39264</v>
      </c>
      <c r="B241" t="s">
        <v>35</v>
      </c>
      <c r="C241" t="s">
        <v>39</v>
      </c>
      <c r="D241" t="s">
        <v>40</v>
      </c>
      <c r="E241">
        <v>9</v>
      </c>
      <c r="F241" s="6">
        <v>1674</v>
      </c>
      <c r="G241" s="6">
        <v>518.2704</v>
      </c>
    </row>
    <row r="242" spans="1:7" x14ac:dyDescent="0.35">
      <c r="A242" s="5">
        <v>39264</v>
      </c>
      <c r="B242" t="s">
        <v>42</v>
      </c>
      <c r="C242" t="s">
        <v>39</v>
      </c>
      <c r="D242" t="s">
        <v>38</v>
      </c>
      <c r="E242">
        <v>7</v>
      </c>
      <c r="F242" s="6">
        <v>1316</v>
      </c>
      <c r="G242" s="6">
        <v>482.44559999999996</v>
      </c>
    </row>
    <row r="243" spans="1:7" x14ac:dyDescent="0.35">
      <c r="A243" s="5">
        <v>39264</v>
      </c>
      <c r="B243" t="s">
        <v>35</v>
      </c>
      <c r="C243" t="s">
        <v>41</v>
      </c>
      <c r="D243" t="s">
        <v>38</v>
      </c>
      <c r="E243">
        <v>7</v>
      </c>
      <c r="F243" s="6">
        <v>1827</v>
      </c>
      <c r="G243" s="6">
        <v>649.86390000000006</v>
      </c>
    </row>
    <row r="244" spans="1:7" x14ac:dyDescent="0.35">
      <c r="A244" s="5">
        <v>39264</v>
      </c>
      <c r="B244" t="s">
        <v>35</v>
      </c>
      <c r="C244" t="s">
        <v>39</v>
      </c>
      <c r="D244" t="s">
        <v>38</v>
      </c>
      <c r="E244">
        <v>9</v>
      </c>
      <c r="F244" s="6">
        <v>1485</v>
      </c>
      <c r="G244" s="6">
        <v>483.21900000000005</v>
      </c>
    </row>
    <row r="245" spans="1:7" x14ac:dyDescent="0.35">
      <c r="A245" s="5">
        <v>39264</v>
      </c>
      <c r="B245" t="s">
        <v>44</v>
      </c>
      <c r="C245" t="s">
        <v>39</v>
      </c>
      <c r="D245" t="s">
        <v>37</v>
      </c>
      <c r="E245">
        <v>6</v>
      </c>
      <c r="F245" s="6">
        <v>1308</v>
      </c>
      <c r="G245" s="6">
        <v>514.8288</v>
      </c>
    </row>
    <row r="246" spans="1:7" x14ac:dyDescent="0.35">
      <c r="A246" s="5">
        <v>39264</v>
      </c>
      <c r="B246" t="s">
        <v>43</v>
      </c>
      <c r="C246" t="s">
        <v>39</v>
      </c>
      <c r="D246" t="s">
        <v>40</v>
      </c>
      <c r="E246">
        <v>10</v>
      </c>
      <c r="F246" s="6">
        <v>2280</v>
      </c>
      <c r="G246" s="6">
        <v>992.71199999999999</v>
      </c>
    </row>
    <row r="247" spans="1:7" x14ac:dyDescent="0.35">
      <c r="A247" s="5">
        <v>39264</v>
      </c>
      <c r="B247" t="s">
        <v>42</v>
      </c>
      <c r="C247" t="s">
        <v>36</v>
      </c>
      <c r="D247" t="s">
        <v>38</v>
      </c>
      <c r="E247">
        <v>8</v>
      </c>
      <c r="F247" s="6">
        <v>2352</v>
      </c>
      <c r="G247" s="6">
        <v>827.904</v>
      </c>
    </row>
    <row r="248" spans="1:7" x14ac:dyDescent="0.35">
      <c r="A248" s="5">
        <v>39264</v>
      </c>
      <c r="B248" t="s">
        <v>42</v>
      </c>
      <c r="C248" t="s">
        <v>41</v>
      </c>
      <c r="D248" t="s">
        <v>37</v>
      </c>
      <c r="E248">
        <v>10</v>
      </c>
      <c r="F248" s="6">
        <v>2020</v>
      </c>
      <c r="G248" s="6">
        <v>691.44600000000003</v>
      </c>
    </row>
    <row r="249" spans="1:7" x14ac:dyDescent="0.35">
      <c r="A249" s="5">
        <v>39264</v>
      </c>
      <c r="B249" t="s">
        <v>44</v>
      </c>
      <c r="C249" t="s">
        <v>36</v>
      </c>
      <c r="D249" t="s">
        <v>37</v>
      </c>
      <c r="E249">
        <v>9</v>
      </c>
      <c r="F249" s="6">
        <v>2457</v>
      </c>
      <c r="G249" s="6">
        <v>780.34320000000002</v>
      </c>
    </row>
    <row r="250" spans="1:7" x14ac:dyDescent="0.35">
      <c r="A250" s="5">
        <v>39264</v>
      </c>
      <c r="B250" t="s">
        <v>43</v>
      </c>
      <c r="C250" t="s">
        <v>39</v>
      </c>
      <c r="D250" t="s">
        <v>38</v>
      </c>
      <c r="E250">
        <v>7</v>
      </c>
      <c r="F250" s="6">
        <v>777</v>
      </c>
      <c r="G250" s="6">
        <v>333.95460000000003</v>
      </c>
    </row>
    <row r="251" spans="1:7" x14ac:dyDescent="0.35">
      <c r="A251" s="5">
        <v>39264</v>
      </c>
      <c r="B251" t="s">
        <v>44</v>
      </c>
      <c r="C251" t="s">
        <v>41</v>
      </c>
      <c r="D251" t="s">
        <v>37</v>
      </c>
      <c r="E251">
        <v>8</v>
      </c>
      <c r="F251" s="6">
        <v>1032</v>
      </c>
      <c r="G251" s="6">
        <v>455.83439999999996</v>
      </c>
    </row>
    <row r="252" spans="1:7" x14ac:dyDescent="0.35">
      <c r="A252" s="5">
        <v>39264</v>
      </c>
      <c r="B252" t="s">
        <v>35</v>
      </c>
      <c r="C252" t="s">
        <v>39</v>
      </c>
      <c r="D252" t="s">
        <v>37</v>
      </c>
      <c r="E252">
        <v>6</v>
      </c>
      <c r="F252" s="6">
        <v>714</v>
      </c>
      <c r="G252" s="6">
        <v>306.37739999999997</v>
      </c>
    </row>
    <row r="253" spans="1:7" x14ac:dyDescent="0.35">
      <c r="A253" s="5">
        <v>39264</v>
      </c>
      <c r="B253" t="s">
        <v>42</v>
      </c>
      <c r="C253" t="s">
        <v>36</v>
      </c>
      <c r="D253" t="s">
        <v>40</v>
      </c>
      <c r="E253">
        <v>9</v>
      </c>
      <c r="F253" s="6">
        <v>2646</v>
      </c>
      <c r="G253" s="6">
        <v>1023.2081999999999</v>
      </c>
    </row>
    <row r="254" spans="1:7" x14ac:dyDescent="0.35">
      <c r="A254" s="5">
        <v>39295</v>
      </c>
      <c r="B254" t="s">
        <v>44</v>
      </c>
      <c r="C254" t="s">
        <v>41</v>
      </c>
      <c r="D254" t="s">
        <v>38</v>
      </c>
      <c r="E254">
        <v>8</v>
      </c>
      <c r="F254" s="6">
        <v>1712</v>
      </c>
      <c r="G254" s="6">
        <v>618.20319999999992</v>
      </c>
    </row>
    <row r="255" spans="1:7" x14ac:dyDescent="0.35">
      <c r="A255" s="5">
        <v>39295</v>
      </c>
      <c r="B255" t="s">
        <v>42</v>
      </c>
      <c r="C255" t="s">
        <v>39</v>
      </c>
      <c r="D255" t="s">
        <v>40</v>
      </c>
      <c r="E255">
        <v>10</v>
      </c>
      <c r="F255" s="6">
        <v>1500</v>
      </c>
      <c r="G255" s="6">
        <v>581.4</v>
      </c>
    </row>
    <row r="256" spans="1:7" x14ac:dyDescent="0.35">
      <c r="A256" s="5">
        <v>39295</v>
      </c>
      <c r="B256" t="s">
        <v>43</v>
      </c>
      <c r="C256" t="s">
        <v>36</v>
      </c>
      <c r="D256" t="s">
        <v>40</v>
      </c>
      <c r="E256">
        <v>10</v>
      </c>
      <c r="F256" s="6">
        <v>2740</v>
      </c>
      <c r="G256" s="6">
        <v>935.43599999999992</v>
      </c>
    </row>
    <row r="257" spans="1:7" x14ac:dyDescent="0.35">
      <c r="A257" s="5">
        <v>39295</v>
      </c>
      <c r="B257" t="s">
        <v>43</v>
      </c>
      <c r="C257" t="s">
        <v>36</v>
      </c>
      <c r="D257" t="s">
        <v>40</v>
      </c>
      <c r="E257">
        <v>6</v>
      </c>
      <c r="F257" s="6">
        <v>1128</v>
      </c>
      <c r="G257" s="6">
        <v>464.96160000000003</v>
      </c>
    </row>
    <row r="258" spans="1:7" x14ac:dyDescent="0.35">
      <c r="A258" s="5">
        <v>39295</v>
      </c>
      <c r="B258" t="s">
        <v>35</v>
      </c>
      <c r="C258" t="s">
        <v>41</v>
      </c>
      <c r="D258" t="s">
        <v>40</v>
      </c>
      <c r="E258">
        <v>10</v>
      </c>
      <c r="F258" s="6">
        <v>1840</v>
      </c>
      <c r="G258" s="6">
        <v>792.67200000000003</v>
      </c>
    </row>
    <row r="259" spans="1:7" x14ac:dyDescent="0.35">
      <c r="A259" s="5">
        <v>39295</v>
      </c>
      <c r="B259" t="s">
        <v>44</v>
      </c>
      <c r="C259" t="s">
        <v>36</v>
      </c>
      <c r="D259" t="s">
        <v>37</v>
      </c>
      <c r="E259">
        <v>8</v>
      </c>
      <c r="F259" s="6">
        <v>1840</v>
      </c>
      <c r="G259" s="6">
        <v>563.04</v>
      </c>
    </row>
    <row r="260" spans="1:7" x14ac:dyDescent="0.35">
      <c r="A260" s="5">
        <v>39295</v>
      </c>
      <c r="B260" t="s">
        <v>35</v>
      </c>
      <c r="C260" t="s">
        <v>39</v>
      </c>
      <c r="D260" t="s">
        <v>40</v>
      </c>
      <c r="E260">
        <v>6</v>
      </c>
      <c r="F260" s="6">
        <v>684</v>
      </c>
      <c r="G260" s="6">
        <v>225.30960000000002</v>
      </c>
    </row>
    <row r="261" spans="1:7" x14ac:dyDescent="0.35">
      <c r="A261" s="5">
        <v>39295</v>
      </c>
      <c r="B261" t="s">
        <v>35</v>
      </c>
      <c r="C261" t="s">
        <v>39</v>
      </c>
      <c r="D261" t="s">
        <v>38</v>
      </c>
      <c r="E261">
        <v>10</v>
      </c>
      <c r="F261" s="6">
        <v>2520</v>
      </c>
      <c r="G261" s="6">
        <v>792.79200000000003</v>
      </c>
    </row>
    <row r="262" spans="1:7" x14ac:dyDescent="0.35">
      <c r="A262" s="5">
        <v>39295</v>
      </c>
      <c r="B262" t="s">
        <v>44</v>
      </c>
      <c r="C262" t="s">
        <v>39</v>
      </c>
      <c r="D262" t="s">
        <v>38</v>
      </c>
      <c r="E262">
        <v>7</v>
      </c>
      <c r="F262" s="6">
        <v>1477</v>
      </c>
      <c r="G262" s="6">
        <v>636.88240000000008</v>
      </c>
    </row>
    <row r="263" spans="1:7" x14ac:dyDescent="0.35">
      <c r="A263" s="5">
        <v>39295</v>
      </c>
      <c r="B263" t="s">
        <v>35</v>
      </c>
      <c r="C263" t="s">
        <v>36</v>
      </c>
      <c r="D263" t="s">
        <v>38</v>
      </c>
      <c r="E263">
        <v>9</v>
      </c>
      <c r="F263" s="6">
        <v>1440</v>
      </c>
      <c r="G263" s="6">
        <v>585.36</v>
      </c>
    </row>
    <row r="264" spans="1:7" x14ac:dyDescent="0.35">
      <c r="A264" s="5">
        <v>39295</v>
      </c>
      <c r="B264" t="s">
        <v>44</v>
      </c>
      <c r="C264" t="s">
        <v>39</v>
      </c>
      <c r="D264" t="s">
        <v>40</v>
      </c>
      <c r="E264">
        <v>8</v>
      </c>
      <c r="F264" s="6">
        <v>1784</v>
      </c>
      <c r="G264" s="6">
        <v>535.55680000000007</v>
      </c>
    </row>
    <row r="265" spans="1:7" x14ac:dyDescent="0.35">
      <c r="A265" s="5">
        <v>39295</v>
      </c>
      <c r="B265" t="s">
        <v>42</v>
      </c>
      <c r="C265" t="s">
        <v>41</v>
      </c>
      <c r="D265" t="s">
        <v>37</v>
      </c>
      <c r="E265">
        <v>7</v>
      </c>
      <c r="F265" s="6">
        <v>1904</v>
      </c>
      <c r="G265" s="6">
        <v>653.45280000000002</v>
      </c>
    </row>
    <row r="266" spans="1:7" x14ac:dyDescent="0.35">
      <c r="A266" s="5">
        <v>39295</v>
      </c>
      <c r="B266" t="s">
        <v>43</v>
      </c>
      <c r="C266" t="s">
        <v>39</v>
      </c>
      <c r="D266" t="s">
        <v>40</v>
      </c>
      <c r="E266">
        <v>7</v>
      </c>
      <c r="F266" s="6">
        <v>1673</v>
      </c>
      <c r="G266" s="6">
        <v>572.50059999999996</v>
      </c>
    </row>
    <row r="267" spans="1:7" x14ac:dyDescent="0.35">
      <c r="A267" s="5">
        <v>39295</v>
      </c>
      <c r="B267" t="s">
        <v>35</v>
      </c>
      <c r="C267" t="s">
        <v>41</v>
      </c>
      <c r="D267" t="s">
        <v>37</v>
      </c>
      <c r="E267">
        <v>9</v>
      </c>
      <c r="F267" s="6">
        <v>1836</v>
      </c>
      <c r="G267" s="6">
        <v>595.23119999999994</v>
      </c>
    </row>
    <row r="268" spans="1:7" x14ac:dyDescent="0.35">
      <c r="A268" s="5">
        <v>39295</v>
      </c>
      <c r="B268" t="s">
        <v>44</v>
      </c>
      <c r="C268" t="s">
        <v>41</v>
      </c>
      <c r="D268" t="s">
        <v>37</v>
      </c>
      <c r="E268">
        <v>10</v>
      </c>
      <c r="F268" s="6">
        <v>1200</v>
      </c>
      <c r="G268" s="6">
        <v>507.84000000000003</v>
      </c>
    </row>
    <row r="269" spans="1:7" x14ac:dyDescent="0.35">
      <c r="A269" s="5">
        <v>39295</v>
      </c>
      <c r="B269" t="s">
        <v>44</v>
      </c>
      <c r="C269" t="s">
        <v>36</v>
      </c>
      <c r="D269" t="s">
        <v>38</v>
      </c>
      <c r="E269">
        <v>6</v>
      </c>
      <c r="F269" s="6">
        <v>918</v>
      </c>
      <c r="G269" s="6">
        <v>361.9674</v>
      </c>
    </row>
    <row r="270" spans="1:7" x14ac:dyDescent="0.35">
      <c r="A270" s="5">
        <v>39295</v>
      </c>
      <c r="B270" t="s">
        <v>44</v>
      </c>
      <c r="C270" t="s">
        <v>39</v>
      </c>
      <c r="D270" t="s">
        <v>37</v>
      </c>
      <c r="E270">
        <v>9</v>
      </c>
      <c r="F270" s="6">
        <v>2070</v>
      </c>
      <c r="G270" s="6">
        <v>663.02099999999996</v>
      </c>
    </row>
    <row r="271" spans="1:7" x14ac:dyDescent="0.35">
      <c r="A271" s="5">
        <v>39295</v>
      </c>
      <c r="B271" t="s">
        <v>35</v>
      </c>
      <c r="C271" t="s">
        <v>36</v>
      </c>
      <c r="D271" t="s">
        <v>37</v>
      </c>
      <c r="E271">
        <v>9</v>
      </c>
      <c r="F271" s="6">
        <v>1332</v>
      </c>
      <c r="G271" s="6">
        <v>583.68239999999992</v>
      </c>
    </row>
    <row r="272" spans="1:7" x14ac:dyDescent="0.35">
      <c r="A272" s="5">
        <v>39295</v>
      </c>
      <c r="B272" t="s">
        <v>44</v>
      </c>
      <c r="C272" t="s">
        <v>36</v>
      </c>
      <c r="D272" t="s">
        <v>40</v>
      </c>
      <c r="E272">
        <v>8</v>
      </c>
      <c r="F272" s="6">
        <v>1992</v>
      </c>
      <c r="G272" s="6">
        <v>882.45600000000002</v>
      </c>
    </row>
    <row r="273" spans="1:7" x14ac:dyDescent="0.35">
      <c r="A273" s="5">
        <v>39295</v>
      </c>
      <c r="B273" t="s">
        <v>43</v>
      </c>
      <c r="C273" t="s">
        <v>39</v>
      </c>
      <c r="D273" t="s">
        <v>40</v>
      </c>
      <c r="E273">
        <v>6</v>
      </c>
      <c r="F273" s="6">
        <v>1626</v>
      </c>
      <c r="G273" s="6">
        <v>635.44079999999997</v>
      </c>
    </row>
    <row r="274" spans="1:7" x14ac:dyDescent="0.35">
      <c r="A274" s="5">
        <v>39295</v>
      </c>
      <c r="B274" t="s">
        <v>43</v>
      </c>
      <c r="C274" t="s">
        <v>39</v>
      </c>
      <c r="D274" t="s">
        <v>40</v>
      </c>
      <c r="E274">
        <v>7</v>
      </c>
      <c r="F274" s="6">
        <v>770</v>
      </c>
      <c r="G274" s="6">
        <v>334.18</v>
      </c>
    </row>
    <row r="275" spans="1:7" x14ac:dyDescent="0.35">
      <c r="A275" s="5">
        <v>39295</v>
      </c>
      <c r="B275" t="s">
        <v>42</v>
      </c>
      <c r="C275" t="s">
        <v>39</v>
      </c>
      <c r="D275" t="s">
        <v>37</v>
      </c>
      <c r="E275">
        <v>6</v>
      </c>
      <c r="F275" s="6">
        <v>906</v>
      </c>
      <c r="G275" s="6">
        <v>391.93559999999997</v>
      </c>
    </row>
    <row r="276" spans="1:7" x14ac:dyDescent="0.35">
      <c r="A276" s="5">
        <v>39295</v>
      </c>
      <c r="B276" t="s">
        <v>43</v>
      </c>
      <c r="C276" t="s">
        <v>39</v>
      </c>
      <c r="D276" t="s">
        <v>38</v>
      </c>
      <c r="E276">
        <v>9</v>
      </c>
      <c r="F276" s="6">
        <v>2340</v>
      </c>
      <c r="G276" s="6">
        <v>829.53</v>
      </c>
    </row>
    <row r="277" spans="1:7" x14ac:dyDescent="0.35">
      <c r="A277" s="5">
        <v>39295</v>
      </c>
      <c r="B277" t="s">
        <v>35</v>
      </c>
      <c r="C277" t="s">
        <v>39</v>
      </c>
      <c r="D277" t="s">
        <v>37</v>
      </c>
      <c r="E277">
        <v>9</v>
      </c>
      <c r="F277" s="6">
        <v>2286</v>
      </c>
      <c r="G277" s="6">
        <v>877.59540000000004</v>
      </c>
    </row>
    <row r="278" spans="1:7" x14ac:dyDescent="0.35">
      <c r="A278" s="5">
        <v>39295</v>
      </c>
      <c r="B278" t="s">
        <v>42</v>
      </c>
      <c r="C278" t="s">
        <v>36</v>
      </c>
      <c r="D278" t="s">
        <v>37</v>
      </c>
      <c r="E278">
        <v>6</v>
      </c>
      <c r="F278" s="6">
        <v>774</v>
      </c>
      <c r="G278" s="6">
        <v>284.29020000000003</v>
      </c>
    </row>
    <row r="279" spans="1:7" x14ac:dyDescent="0.35">
      <c r="A279" s="5">
        <v>39295</v>
      </c>
      <c r="B279" t="s">
        <v>42</v>
      </c>
      <c r="C279" t="s">
        <v>41</v>
      </c>
      <c r="D279" t="s">
        <v>40</v>
      </c>
      <c r="E279">
        <v>10</v>
      </c>
      <c r="F279" s="6">
        <v>2260</v>
      </c>
      <c r="G279" s="6">
        <v>899.70600000000002</v>
      </c>
    </row>
    <row r="280" spans="1:7" x14ac:dyDescent="0.35">
      <c r="A280" s="5">
        <v>39295</v>
      </c>
      <c r="B280" t="s">
        <v>42</v>
      </c>
      <c r="C280" t="s">
        <v>36</v>
      </c>
      <c r="D280" t="s">
        <v>40</v>
      </c>
      <c r="E280">
        <v>8</v>
      </c>
      <c r="F280" s="6">
        <v>2264</v>
      </c>
      <c r="G280" s="6">
        <v>907.1848</v>
      </c>
    </row>
    <row r="281" spans="1:7" x14ac:dyDescent="0.35">
      <c r="A281" s="5">
        <v>39295</v>
      </c>
      <c r="B281" t="s">
        <v>42</v>
      </c>
      <c r="C281" t="s">
        <v>39</v>
      </c>
      <c r="D281" t="s">
        <v>38</v>
      </c>
      <c r="E281">
        <v>6</v>
      </c>
      <c r="F281" s="6">
        <v>786</v>
      </c>
      <c r="G281" s="6">
        <v>264.01740000000001</v>
      </c>
    </row>
    <row r="282" spans="1:7" x14ac:dyDescent="0.35">
      <c r="A282" s="5">
        <v>39295</v>
      </c>
      <c r="B282" t="s">
        <v>43</v>
      </c>
      <c r="C282" t="s">
        <v>36</v>
      </c>
      <c r="D282" t="s">
        <v>40</v>
      </c>
      <c r="E282">
        <v>7</v>
      </c>
      <c r="F282" s="6">
        <v>721</v>
      </c>
      <c r="G282" s="6">
        <v>265.68849999999998</v>
      </c>
    </row>
    <row r="283" spans="1:7" x14ac:dyDescent="0.35">
      <c r="A283" s="5">
        <v>39295</v>
      </c>
      <c r="B283" t="s">
        <v>35</v>
      </c>
      <c r="C283" t="s">
        <v>36</v>
      </c>
      <c r="D283" t="s">
        <v>40</v>
      </c>
      <c r="E283">
        <v>7</v>
      </c>
      <c r="F283" s="6">
        <v>1169</v>
      </c>
      <c r="G283" s="6">
        <v>485.71949999999998</v>
      </c>
    </row>
    <row r="284" spans="1:7" x14ac:dyDescent="0.35">
      <c r="A284" s="5">
        <v>39295</v>
      </c>
      <c r="B284" t="s">
        <v>43</v>
      </c>
      <c r="C284" t="s">
        <v>36</v>
      </c>
      <c r="D284" t="s">
        <v>38</v>
      </c>
      <c r="E284">
        <v>10</v>
      </c>
      <c r="F284" s="6">
        <v>2720</v>
      </c>
      <c r="G284" s="6">
        <v>985.72799999999995</v>
      </c>
    </row>
    <row r="285" spans="1:7" x14ac:dyDescent="0.35">
      <c r="A285" s="5">
        <v>39295</v>
      </c>
      <c r="B285" t="s">
        <v>35</v>
      </c>
      <c r="C285" t="s">
        <v>41</v>
      </c>
      <c r="D285" t="s">
        <v>38</v>
      </c>
      <c r="E285">
        <v>8</v>
      </c>
      <c r="F285" s="6">
        <v>2232</v>
      </c>
      <c r="G285" s="6">
        <v>969.13439999999991</v>
      </c>
    </row>
    <row r="286" spans="1:7" x14ac:dyDescent="0.35">
      <c r="A286" s="5">
        <v>39295</v>
      </c>
      <c r="B286" t="s">
        <v>42</v>
      </c>
      <c r="C286" t="s">
        <v>41</v>
      </c>
      <c r="D286" t="s">
        <v>38</v>
      </c>
      <c r="E286">
        <v>8</v>
      </c>
      <c r="F286" s="6">
        <v>1968</v>
      </c>
      <c r="G286" s="6">
        <v>793.49760000000003</v>
      </c>
    </row>
    <row r="287" spans="1:7" x14ac:dyDescent="0.35">
      <c r="A287" s="5">
        <v>39295</v>
      </c>
      <c r="B287" t="s">
        <v>44</v>
      </c>
      <c r="C287" t="s">
        <v>41</v>
      </c>
      <c r="D287" t="s">
        <v>40</v>
      </c>
      <c r="E287">
        <v>7</v>
      </c>
      <c r="F287" s="6">
        <v>1603</v>
      </c>
      <c r="G287" s="6">
        <v>566.01930000000004</v>
      </c>
    </row>
    <row r="288" spans="1:7" x14ac:dyDescent="0.35">
      <c r="A288" s="5">
        <v>39295</v>
      </c>
      <c r="B288" t="s">
        <v>42</v>
      </c>
      <c r="C288" t="s">
        <v>36</v>
      </c>
      <c r="D288" t="s">
        <v>38</v>
      </c>
      <c r="E288">
        <v>7</v>
      </c>
      <c r="F288" s="6">
        <v>1288</v>
      </c>
      <c r="G288" s="6">
        <v>573.41759999999999</v>
      </c>
    </row>
    <row r="289" spans="1:7" x14ac:dyDescent="0.35">
      <c r="A289" s="5">
        <v>39295</v>
      </c>
      <c r="B289" t="s">
        <v>43</v>
      </c>
      <c r="C289" t="s">
        <v>36</v>
      </c>
      <c r="D289" t="s">
        <v>40</v>
      </c>
      <c r="E289">
        <v>6</v>
      </c>
      <c r="F289" s="6">
        <v>1116</v>
      </c>
      <c r="G289" s="6">
        <v>493.3836</v>
      </c>
    </row>
    <row r="290" spans="1:7" x14ac:dyDescent="0.35">
      <c r="A290" s="5">
        <v>39326</v>
      </c>
      <c r="B290" t="s">
        <v>44</v>
      </c>
      <c r="C290" t="s">
        <v>41</v>
      </c>
      <c r="D290" t="s">
        <v>37</v>
      </c>
      <c r="E290">
        <v>6</v>
      </c>
      <c r="F290" s="6">
        <v>1614</v>
      </c>
      <c r="G290" s="6">
        <v>555.7002</v>
      </c>
    </row>
    <row r="291" spans="1:7" x14ac:dyDescent="0.35">
      <c r="A291" s="5">
        <v>39326</v>
      </c>
      <c r="B291" t="s">
        <v>35</v>
      </c>
      <c r="C291" t="s">
        <v>39</v>
      </c>
      <c r="D291" t="s">
        <v>40</v>
      </c>
      <c r="E291">
        <v>10</v>
      </c>
      <c r="F291" s="6">
        <v>1140</v>
      </c>
      <c r="G291" s="6">
        <v>380.53199999999998</v>
      </c>
    </row>
    <row r="292" spans="1:7" x14ac:dyDescent="0.35">
      <c r="A292" s="5">
        <v>39326</v>
      </c>
      <c r="B292" t="s">
        <v>35</v>
      </c>
      <c r="C292" t="s">
        <v>39</v>
      </c>
      <c r="D292" t="s">
        <v>38</v>
      </c>
      <c r="E292">
        <v>7</v>
      </c>
      <c r="F292" s="6">
        <v>1687</v>
      </c>
      <c r="G292" s="6">
        <v>538.49040000000002</v>
      </c>
    </row>
    <row r="293" spans="1:7" x14ac:dyDescent="0.35">
      <c r="A293" s="5">
        <v>39326</v>
      </c>
      <c r="B293" t="s">
        <v>35</v>
      </c>
      <c r="C293" t="s">
        <v>36</v>
      </c>
      <c r="D293" t="s">
        <v>37</v>
      </c>
      <c r="E293">
        <v>10</v>
      </c>
      <c r="F293" s="6">
        <v>2540</v>
      </c>
      <c r="G293" s="6">
        <v>1006.8559999999999</v>
      </c>
    </row>
    <row r="294" spans="1:7" x14ac:dyDescent="0.35">
      <c r="A294" s="5">
        <v>39326</v>
      </c>
      <c r="B294" t="s">
        <v>42</v>
      </c>
      <c r="C294" t="s">
        <v>39</v>
      </c>
      <c r="D294" t="s">
        <v>38</v>
      </c>
      <c r="E294">
        <v>9</v>
      </c>
      <c r="F294" s="6">
        <v>2421</v>
      </c>
      <c r="G294" s="6">
        <v>795.29849999999999</v>
      </c>
    </row>
    <row r="295" spans="1:7" x14ac:dyDescent="0.35">
      <c r="A295" s="5">
        <v>39326</v>
      </c>
      <c r="B295" t="s">
        <v>42</v>
      </c>
      <c r="C295" t="s">
        <v>41</v>
      </c>
      <c r="D295" t="s">
        <v>37</v>
      </c>
      <c r="E295">
        <v>8</v>
      </c>
      <c r="F295" s="6">
        <v>1032</v>
      </c>
      <c r="G295" s="6">
        <v>330.65280000000001</v>
      </c>
    </row>
    <row r="296" spans="1:7" x14ac:dyDescent="0.35">
      <c r="A296" s="5">
        <v>39326</v>
      </c>
      <c r="B296" t="s">
        <v>43</v>
      </c>
      <c r="C296" t="s">
        <v>39</v>
      </c>
      <c r="D296" t="s">
        <v>38</v>
      </c>
      <c r="E296">
        <v>9</v>
      </c>
      <c r="F296" s="6">
        <v>1035</v>
      </c>
      <c r="G296" s="6">
        <v>337.30650000000003</v>
      </c>
    </row>
    <row r="297" spans="1:7" x14ac:dyDescent="0.35">
      <c r="A297" s="5">
        <v>39326</v>
      </c>
      <c r="B297" t="s">
        <v>43</v>
      </c>
      <c r="C297" t="s">
        <v>36</v>
      </c>
      <c r="D297" t="s">
        <v>40</v>
      </c>
      <c r="E297">
        <v>6</v>
      </c>
      <c r="F297" s="6">
        <v>1434</v>
      </c>
      <c r="G297" s="6">
        <v>630.81659999999999</v>
      </c>
    </row>
    <row r="298" spans="1:7" x14ac:dyDescent="0.35">
      <c r="A298" s="5">
        <v>39326</v>
      </c>
      <c r="B298" t="s">
        <v>35</v>
      </c>
      <c r="C298" t="s">
        <v>36</v>
      </c>
      <c r="D298" t="s">
        <v>38</v>
      </c>
      <c r="E298">
        <v>7</v>
      </c>
      <c r="F298" s="6">
        <v>931</v>
      </c>
      <c r="G298" s="6">
        <v>416.71559999999999</v>
      </c>
    </row>
    <row r="299" spans="1:7" x14ac:dyDescent="0.35">
      <c r="A299" s="5">
        <v>39326</v>
      </c>
      <c r="B299" t="s">
        <v>42</v>
      </c>
      <c r="C299" t="s">
        <v>41</v>
      </c>
      <c r="D299" t="s">
        <v>38</v>
      </c>
      <c r="E299">
        <v>6</v>
      </c>
      <c r="F299" s="6">
        <v>954</v>
      </c>
      <c r="G299" s="6">
        <v>402.77880000000005</v>
      </c>
    </row>
    <row r="300" spans="1:7" x14ac:dyDescent="0.35">
      <c r="A300" s="5">
        <v>39326</v>
      </c>
      <c r="B300" t="s">
        <v>43</v>
      </c>
      <c r="C300" t="s">
        <v>39</v>
      </c>
      <c r="D300" t="s">
        <v>40</v>
      </c>
      <c r="E300">
        <v>10</v>
      </c>
      <c r="F300" s="6">
        <v>1610</v>
      </c>
      <c r="G300" s="6">
        <v>713.39099999999996</v>
      </c>
    </row>
    <row r="301" spans="1:7" x14ac:dyDescent="0.35">
      <c r="A301" s="5">
        <v>39326</v>
      </c>
      <c r="B301" t="s">
        <v>42</v>
      </c>
      <c r="C301" t="s">
        <v>39</v>
      </c>
      <c r="D301" t="s">
        <v>40</v>
      </c>
      <c r="E301">
        <v>10</v>
      </c>
      <c r="F301" s="6">
        <v>2720</v>
      </c>
      <c r="G301" s="6">
        <v>1162.2560000000001</v>
      </c>
    </row>
    <row r="302" spans="1:7" x14ac:dyDescent="0.35">
      <c r="A302" s="5">
        <v>39326</v>
      </c>
      <c r="B302" t="s">
        <v>44</v>
      </c>
      <c r="C302" t="s">
        <v>41</v>
      </c>
      <c r="D302" t="s">
        <v>40</v>
      </c>
      <c r="E302">
        <v>8</v>
      </c>
      <c r="F302" s="6">
        <v>2336</v>
      </c>
      <c r="G302" s="6">
        <v>862.91840000000002</v>
      </c>
    </row>
    <row r="303" spans="1:7" x14ac:dyDescent="0.35">
      <c r="A303" s="5">
        <v>39326</v>
      </c>
      <c r="B303" t="s">
        <v>42</v>
      </c>
      <c r="C303" t="s">
        <v>36</v>
      </c>
      <c r="D303" t="s">
        <v>37</v>
      </c>
      <c r="E303">
        <v>9</v>
      </c>
      <c r="F303" s="6">
        <v>2619</v>
      </c>
      <c r="G303" s="6">
        <v>850.6511999999999</v>
      </c>
    </row>
    <row r="304" spans="1:7" x14ac:dyDescent="0.35">
      <c r="A304" s="5">
        <v>39326</v>
      </c>
      <c r="B304" t="s">
        <v>44</v>
      </c>
      <c r="C304" t="s">
        <v>36</v>
      </c>
      <c r="D304" t="s">
        <v>38</v>
      </c>
      <c r="E304">
        <v>8</v>
      </c>
      <c r="F304" s="6">
        <v>1384</v>
      </c>
      <c r="G304" s="6">
        <v>454.36719999999997</v>
      </c>
    </row>
    <row r="305" spans="1:7" x14ac:dyDescent="0.35">
      <c r="A305" s="5">
        <v>39326</v>
      </c>
      <c r="B305" t="s">
        <v>43</v>
      </c>
      <c r="C305" t="s">
        <v>36</v>
      </c>
      <c r="D305" t="s">
        <v>38</v>
      </c>
      <c r="E305">
        <v>10</v>
      </c>
      <c r="F305" s="6">
        <v>2120</v>
      </c>
      <c r="G305" s="6">
        <v>715.5</v>
      </c>
    </row>
    <row r="306" spans="1:7" x14ac:dyDescent="0.35">
      <c r="A306" s="5">
        <v>39326</v>
      </c>
      <c r="B306" t="s">
        <v>44</v>
      </c>
      <c r="C306" t="s">
        <v>39</v>
      </c>
      <c r="D306" t="s">
        <v>38</v>
      </c>
      <c r="E306">
        <v>9</v>
      </c>
      <c r="F306" s="6">
        <v>2529</v>
      </c>
      <c r="G306" s="6">
        <v>1083.9294</v>
      </c>
    </row>
    <row r="307" spans="1:7" x14ac:dyDescent="0.35">
      <c r="A307" s="5">
        <v>39326</v>
      </c>
      <c r="B307" t="s">
        <v>43</v>
      </c>
      <c r="C307" t="s">
        <v>39</v>
      </c>
      <c r="D307" t="s">
        <v>40</v>
      </c>
      <c r="E307">
        <v>6</v>
      </c>
      <c r="F307" s="6">
        <v>948</v>
      </c>
      <c r="G307" s="6">
        <v>295.96559999999999</v>
      </c>
    </row>
    <row r="308" spans="1:7" x14ac:dyDescent="0.35">
      <c r="A308" s="5">
        <v>39326</v>
      </c>
      <c r="B308" t="s">
        <v>44</v>
      </c>
      <c r="C308" t="s">
        <v>39</v>
      </c>
      <c r="D308" t="s">
        <v>37</v>
      </c>
      <c r="E308">
        <v>6</v>
      </c>
      <c r="F308" s="6">
        <v>1230</v>
      </c>
      <c r="G308" s="6">
        <v>516.72299999999996</v>
      </c>
    </row>
    <row r="309" spans="1:7" x14ac:dyDescent="0.35">
      <c r="A309" s="5">
        <v>39326</v>
      </c>
      <c r="B309" t="s">
        <v>42</v>
      </c>
      <c r="C309" t="s">
        <v>39</v>
      </c>
      <c r="D309" t="s">
        <v>37</v>
      </c>
      <c r="E309">
        <v>8</v>
      </c>
      <c r="F309" s="6">
        <v>960</v>
      </c>
      <c r="G309" s="6">
        <v>401.85600000000005</v>
      </c>
    </row>
    <row r="310" spans="1:7" x14ac:dyDescent="0.35">
      <c r="A310" s="5">
        <v>39326</v>
      </c>
      <c r="B310" t="s">
        <v>43</v>
      </c>
      <c r="C310" t="s">
        <v>36</v>
      </c>
      <c r="D310" t="s">
        <v>40</v>
      </c>
      <c r="E310">
        <v>6</v>
      </c>
      <c r="F310" s="6">
        <v>1404</v>
      </c>
      <c r="G310" s="6">
        <v>482.5548</v>
      </c>
    </row>
    <row r="311" spans="1:7" x14ac:dyDescent="0.35">
      <c r="A311" s="5">
        <v>39326</v>
      </c>
      <c r="B311" t="s">
        <v>35</v>
      </c>
      <c r="C311" t="s">
        <v>39</v>
      </c>
      <c r="D311" t="s">
        <v>37</v>
      </c>
      <c r="E311">
        <v>7</v>
      </c>
      <c r="F311" s="6">
        <v>1715</v>
      </c>
      <c r="G311" s="6">
        <v>627.51850000000002</v>
      </c>
    </row>
    <row r="312" spans="1:7" x14ac:dyDescent="0.35">
      <c r="A312" s="5">
        <v>39326</v>
      </c>
      <c r="B312" t="s">
        <v>35</v>
      </c>
      <c r="C312" t="s">
        <v>41</v>
      </c>
      <c r="D312" t="s">
        <v>40</v>
      </c>
      <c r="E312">
        <v>6</v>
      </c>
      <c r="F312" s="6">
        <v>1476</v>
      </c>
      <c r="G312" s="6">
        <v>581.83920000000001</v>
      </c>
    </row>
    <row r="313" spans="1:7" x14ac:dyDescent="0.35">
      <c r="A313" s="5">
        <v>39326</v>
      </c>
      <c r="B313" t="s">
        <v>44</v>
      </c>
      <c r="C313" t="s">
        <v>36</v>
      </c>
      <c r="D313" t="s">
        <v>40</v>
      </c>
      <c r="E313">
        <v>9</v>
      </c>
      <c r="F313" s="6">
        <v>2619</v>
      </c>
      <c r="G313" s="6">
        <v>991.02960000000007</v>
      </c>
    </row>
    <row r="314" spans="1:7" x14ac:dyDescent="0.35">
      <c r="A314" s="5">
        <v>39326</v>
      </c>
      <c r="B314" t="s">
        <v>35</v>
      </c>
      <c r="C314" t="s">
        <v>41</v>
      </c>
      <c r="D314" t="s">
        <v>38</v>
      </c>
      <c r="E314">
        <v>9</v>
      </c>
      <c r="F314" s="6">
        <v>2646</v>
      </c>
      <c r="G314" s="6">
        <v>812.322</v>
      </c>
    </row>
    <row r="315" spans="1:7" x14ac:dyDescent="0.35">
      <c r="A315" s="5">
        <v>39326</v>
      </c>
      <c r="B315" t="s">
        <v>42</v>
      </c>
      <c r="C315" t="s">
        <v>36</v>
      </c>
      <c r="D315" t="s">
        <v>40</v>
      </c>
      <c r="E315">
        <v>6</v>
      </c>
      <c r="F315" s="6">
        <v>942</v>
      </c>
      <c r="G315" s="6">
        <v>296.44739999999996</v>
      </c>
    </row>
    <row r="316" spans="1:7" x14ac:dyDescent="0.35">
      <c r="A316" s="5">
        <v>39326</v>
      </c>
      <c r="B316" t="s">
        <v>43</v>
      </c>
      <c r="C316" t="s">
        <v>36</v>
      </c>
      <c r="D316" t="s">
        <v>40</v>
      </c>
      <c r="E316">
        <v>6</v>
      </c>
      <c r="F316" s="6">
        <v>642</v>
      </c>
      <c r="G316" s="6">
        <v>287.93700000000001</v>
      </c>
    </row>
    <row r="317" spans="1:7" x14ac:dyDescent="0.35">
      <c r="A317" s="5">
        <v>39326</v>
      </c>
      <c r="B317" t="s">
        <v>43</v>
      </c>
      <c r="C317" t="s">
        <v>39</v>
      </c>
      <c r="D317" t="s">
        <v>40</v>
      </c>
      <c r="E317">
        <v>6</v>
      </c>
      <c r="F317" s="6">
        <v>1272</v>
      </c>
      <c r="G317" s="6">
        <v>402.58800000000002</v>
      </c>
    </row>
    <row r="318" spans="1:7" x14ac:dyDescent="0.35">
      <c r="A318" s="5">
        <v>39326</v>
      </c>
      <c r="B318" t="s">
        <v>44</v>
      </c>
      <c r="C318" t="s">
        <v>39</v>
      </c>
      <c r="D318" t="s">
        <v>40</v>
      </c>
      <c r="E318">
        <v>7</v>
      </c>
      <c r="F318" s="6">
        <v>1848</v>
      </c>
      <c r="G318" s="6">
        <v>577.3152</v>
      </c>
    </row>
    <row r="319" spans="1:7" x14ac:dyDescent="0.35">
      <c r="A319" s="5">
        <v>39326</v>
      </c>
      <c r="B319" t="s">
        <v>35</v>
      </c>
      <c r="C319" t="s">
        <v>36</v>
      </c>
      <c r="D319" t="s">
        <v>40</v>
      </c>
      <c r="E319">
        <v>9</v>
      </c>
      <c r="F319" s="6">
        <v>1620</v>
      </c>
      <c r="G319" s="6">
        <v>694.65600000000006</v>
      </c>
    </row>
    <row r="320" spans="1:7" x14ac:dyDescent="0.35">
      <c r="A320" s="5">
        <v>39326</v>
      </c>
      <c r="B320" t="s">
        <v>44</v>
      </c>
      <c r="C320" t="s">
        <v>36</v>
      </c>
      <c r="D320" t="s">
        <v>37</v>
      </c>
      <c r="E320">
        <v>7</v>
      </c>
      <c r="F320" s="6">
        <v>1155</v>
      </c>
      <c r="G320" s="6">
        <v>469.161</v>
      </c>
    </row>
    <row r="321" spans="1:7" x14ac:dyDescent="0.35">
      <c r="A321" s="5">
        <v>39326</v>
      </c>
      <c r="B321" t="s">
        <v>44</v>
      </c>
      <c r="C321" t="s">
        <v>41</v>
      </c>
      <c r="D321" t="s">
        <v>38</v>
      </c>
      <c r="E321">
        <v>8</v>
      </c>
      <c r="F321" s="6">
        <v>928</v>
      </c>
      <c r="G321" s="6">
        <v>307.53919999999999</v>
      </c>
    </row>
    <row r="322" spans="1:7" x14ac:dyDescent="0.35">
      <c r="A322" s="5">
        <v>39326</v>
      </c>
      <c r="B322" t="s">
        <v>43</v>
      </c>
      <c r="C322" t="s">
        <v>36</v>
      </c>
      <c r="D322" t="s">
        <v>40</v>
      </c>
      <c r="E322">
        <v>7</v>
      </c>
      <c r="F322" s="6">
        <v>1673</v>
      </c>
      <c r="G322" s="6">
        <v>513.1090999999999</v>
      </c>
    </row>
    <row r="323" spans="1:7" x14ac:dyDescent="0.35">
      <c r="A323" s="5">
        <v>39326</v>
      </c>
      <c r="B323" t="s">
        <v>42</v>
      </c>
      <c r="C323" t="s">
        <v>36</v>
      </c>
      <c r="D323" t="s">
        <v>38</v>
      </c>
      <c r="E323">
        <v>7</v>
      </c>
      <c r="F323" s="6">
        <v>1274</v>
      </c>
      <c r="G323" s="6">
        <v>559.923</v>
      </c>
    </row>
    <row r="324" spans="1:7" x14ac:dyDescent="0.35">
      <c r="A324" s="5">
        <v>39326</v>
      </c>
      <c r="B324" t="s">
        <v>42</v>
      </c>
      <c r="C324" t="s">
        <v>41</v>
      </c>
      <c r="D324" t="s">
        <v>40</v>
      </c>
      <c r="E324">
        <v>6</v>
      </c>
      <c r="F324" s="6">
        <v>810</v>
      </c>
      <c r="G324" s="6">
        <v>304.31700000000001</v>
      </c>
    </row>
    <row r="325" spans="1:7" x14ac:dyDescent="0.35">
      <c r="A325" s="5">
        <v>39326</v>
      </c>
      <c r="B325" t="s">
        <v>35</v>
      </c>
      <c r="C325" t="s">
        <v>41</v>
      </c>
      <c r="D325" t="s">
        <v>37</v>
      </c>
      <c r="E325">
        <v>7</v>
      </c>
      <c r="F325" s="6">
        <v>1960</v>
      </c>
      <c r="G325" s="6">
        <v>705.20799999999997</v>
      </c>
    </row>
    <row r="326" spans="1:7" x14ac:dyDescent="0.35">
      <c r="A326" s="5">
        <v>39356</v>
      </c>
      <c r="B326" t="s">
        <v>43</v>
      </c>
      <c r="C326" t="s">
        <v>36</v>
      </c>
      <c r="D326" t="s">
        <v>40</v>
      </c>
      <c r="E326">
        <v>6</v>
      </c>
      <c r="F326" s="6">
        <v>918</v>
      </c>
      <c r="G326" s="6">
        <v>329.8374</v>
      </c>
    </row>
    <row r="327" spans="1:7" x14ac:dyDescent="0.35">
      <c r="A327" s="5">
        <v>39356</v>
      </c>
      <c r="B327" t="s">
        <v>44</v>
      </c>
      <c r="C327" t="s">
        <v>39</v>
      </c>
      <c r="D327" t="s">
        <v>37</v>
      </c>
      <c r="E327">
        <v>8</v>
      </c>
      <c r="F327" s="6">
        <v>1216</v>
      </c>
      <c r="G327" s="6">
        <v>464.0256</v>
      </c>
    </row>
    <row r="328" spans="1:7" x14ac:dyDescent="0.35">
      <c r="A328" s="5">
        <v>39356</v>
      </c>
      <c r="B328" t="s">
        <v>44</v>
      </c>
      <c r="C328" t="s">
        <v>36</v>
      </c>
      <c r="D328" t="s">
        <v>40</v>
      </c>
      <c r="E328">
        <v>8</v>
      </c>
      <c r="F328" s="6">
        <v>1848</v>
      </c>
      <c r="G328" s="6">
        <v>659.73599999999999</v>
      </c>
    </row>
    <row r="329" spans="1:7" x14ac:dyDescent="0.35">
      <c r="A329" s="5">
        <v>39356</v>
      </c>
      <c r="B329" t="s">
        <v>35</v>
      </c>
      <c r="C329" t="s">
        <v>39</v>
      </c>
      <c r="D329" t="s">
        <v>37</v>
      </c>
      <c r="E329">
        <v>8</v>
      </c>
      <c r="F329" s="6">
        <v>1448</v>
      </c>
      <c r="G329" s="6">
        <v>496.66400000000004</v>
      </c>
    </row>
    <row r="330" spans="1:7" x14ac:dyDescent="0.35">
      <c r="A330" s="5">
        <v>39356</v>
      </c>
      <c r="B330" t="s">
        <v>44</v>
      </c>
      <c r="C330" t="s">
        <v>39</v>
      </c>
      <c r="D330" t="s">
        <v>40</v>
      </c>
      <c r="E330">
        <v>10</v>
      </c>
      <c r="F330" s="6">
        <v>2620</v>
      </c>
      <c r="G330" s="6">
        <v>899.97</v>
      </c>
    </row>
    <row r="331" spans="1:7" x14ac:dyDescent="0.35">
      <c r="A331" s="5">
        <v>39356</v>
      </c>
      <c r="B331" t="s">
        <v>43</v>
      </c>
      <c r="C331" t="s">
        <v>36</v>
      </c>
      <c r="D331" t="s">
        <v>40</v>
      </c>
      <c r="E331">
        <v>6</v>
      </c>
      <c r="F331" s="6">
        <v>624</v>
      </c>
      <c r="G331" s="6">
        <v>206.41919999999999</v>
      </c>
    </row>
    <row r="332" spans="1:7" x14ac:dyDescent="0.35">
      <c r="A332" s="5">
        <v>39356</v>
      </c>
      <c r="B332" t="s">
        <v>43</v>
      </c>
      <c r="C332" t="s">
        <v>39</v>
      </c>
      <c r="D332" t="s">
        <v>38</v>
      </c>
      <c r="E332">
        <v>6</v>
      </c>
      <c r="F332" s="6">
        <v>774</v>
      </c>
      <c r="G332" s="6">
        <v>256.96800000000002</v>
      </c>
    </row>
    <row r="333" spans="1:7" x14ac:dyDescent="0.35">
      <c r="A333" s="5">
        <v>39356</v>
      </c>
      <c r="B333" t="s">
        <v>44</v>
      </c>
      <c r="C333" t="s">
        <v>41</v>
      </c>
      <c r="D333" t="s">
        <v>38</v>
      </c>
      <c r="E333">
        <v>8</v>
      </c>
      <c r="F333" s="6">
        <v>1552</v>
      </c>
      <c r="G333" s="6">
        <v>599.072</v>
      </c>
    </row>
    <row r="334" spans="1:7" x14ac:dyDescent="0.35">
      <c r="A334" s="5">
        <v>39356</v>
      </c>
      <c r="B334" t="s">
        <v>43</v>
      </c>
      <c r="C334" t="s">
        <v>39</v>
      </c>
      <c r="D334" t="s">
        <v>40</v>
      </c>
      <c r="E334">
        <v>9</v>
      </c>
      <c r="F334" s="6">
        <v>2358</v>
      </c>
      <c r="G334" s="6">
        <v>829.78019999999992</v>
      </c>
    </row>
    <row r="335" spans="1:7" x14ac:dyDescent="0.35">
      <c r="A335" s="5">
        <v>39356</v>
      </c>
      <c r="B335" t="s">
        <v>42</v>
      </c>
      <c r="C335" t="s">
        <v>36</v>
      </c>
      <c r="D335" t="s">
        <v>37</v>
      </c>
      <c r="E335">
        <v>10</v>
      </c>
      <c r="F335" s="6">
        <v>2470</v>
      </c>
      <c r="G335" s="6">
        <v>817.32300000000009</v>
      </c>
    </row>
    <row r="336" spans="1:7" x14ac:dyDescent="0.35">
      <c r="A336" s="5">
        <v>39356</v>
      </c>
      <c r="B336" t="s">
        <v>35</v>
      </c>
      <c r="C336" t="s">
        <v>36</v>
      </c>
      <c r="D336" t="s">
        <v>40</v>
      </c>
      <c r="E336">
        <v>10</v>
      </c>
      <c r="F336" s="6">
        <v>1410</v>
      </c>
      <c r="G336" s="6">
        <v>483.20699999999999</v>
      </c>
    </row>
    <row r="337" spans="1:7" x14ac:dyDescent="0.35">
      <c r="A337" s="5">
        <v>39356</v>
      </c>
      <c r="B337" t="s">
        <v>42</v>
      </c>
      <c r="C337" t="s">
        <v>39</v>
      </c>
      <c r="D337" t="s">
        <v>37</v>
      </c>
      <c r="E337">
        <v>10</v>
      </c>
      <c r="F337" s="6">
        <v>1130</v>
      </c>
      <c r="G337" s="6">
        <v>401.15</v>
      </c>
    </row>
    <row r="338" spans="1:7" x14ac:dyDescent="0.35">
      <c r="A338" s="5">
        <v>39356</v>
      </c>
      <c r="B338" t="s">
        <v>42</v>
      </c>
      <c r="C338" t="s">
        <v>41</v>
      </c>
      <c r="D338" t="s">
        <v>38</v>
      </c>
      <c r="E338">
        <v>6</v>
      </c>
      <c r="F338" s="6">
        <v>1626</v>
      </c>
      <c r="G338" s="6">
        <v>561.62040000000002</v>
      </c>
    </row>
    <row r="339" spans="1:7" x14ac:dyDescent="0.35">
      <c r="A339" s="5">
        <v>39356</v>
      </c>
      <c r="B339" t="s">
        <v>44</v>
      </c>
      <c r="C339" t="s">
        <v>41</v>
      </c>
      <c r="D339" t="s">
        <v>37</v>
      </c>
      <c r="E339">
        <v>9</v>
      </c>
      <c r="F339" s="6">
        <v>1089</v>
      </c>
      <c r="G339" s="6">
        <v>393.67349999999999</v>
      </c>
    </row>
    <row r="340" spans="1:7" x14ac:dyDescent="0.35">
      <c r="A340" s="5">
        <v>39356</v>
      </c>
      <c r="B340" t="s">
        <v>44</v>
      </c>
      <c r="C340" t="s">
        <v>36</v>
      </c>
      <c r="D340" t="s">
        <v>38</v>
      </c>
      <c r="E340">
        <v>6</v>
      </c>
      <c r="F340" s="6">
        <v>1134</v>
      </c>
      <c r="G340" s="6">
        <v>504.51660000000004</v>
      </c>
    </row>
    <row r="341" spans="1:7" x14ac:dyDescent="0.35">
      <c r="A341" s="5">
        <v>39356</v>
      </c>
      <c r="B341" t="s">
        <v>35</v>
      </c>
      <c r="C341" t="s">
        <v>39</v>
      </c>
      <c r="D341" t="s">
        <v>40</v>
      </c>
      <c r="E341">
        <v>10</v>
      </c>
      <c r="F341" s="6">
        <v>2050</v>
      </c>
      <c r="G341" s="6">
        <v>627.29999999999995</v>
      </c>
    </row>
    <row r="342" spans="1:7" x14ac:dyDescent="0.35">
      <c r="A342" s="5">
        <v>39356</v>
      </c>
      <c r="B342" t="s">
        <v>43</v>
      </c>
      <c r="C342" t="s">
        <v>36</v>
      </c>
      <c r="D342" t="s">
        <v>40</v>
      </c>
      <c r="E342">
        <v>6</v>
      </c>
      <c r="F342" s="6">
        <v>1344</v>
      </c>
      <c r="G342" s="6">
        <v>440.2944</v>
      </c>
    </row>
    <row r="343" spans="1:7" x14ac:dyDescent="0.35">
      <c r="A343" s="5">
        <v>39356</v>
      </c>
      <c r="B343" t="s">
        <v>43</v>
      </c>
      <c r="C343" t="s">
        <v>39</v>
      </c>
      <c r="D343" t="s">
        <v>40</v>
      </c>
      <c r="E343">
        <v>7</v>
      </c>
      <c r="F343" s="6">
        <v>1043</v>
      </c>
      <c r="G343" s="6">
        <v>346.79750000000001</v>
      </c>
    </row>
    <row r="344" spans="1:7" x14ac:dyDescent="0.35">
      <c r="A344" s="5">
        <v>39356</v>
      </c>
      <c r="B344" t="s">
        <v>35</v>
      </c>
      <c r="C344" t="s">
        <v>36</v>
      </c>
      <c r="D344" t="s">
        <v>37</v>
      </c>
      <c r="E344">
        <v>9</v>
      </c>
      <c r="F344" s="6">
        <v>1521</v>
      </c>
      <c r="G344" s="6">
        <v>607.48739999999998</v>
      </c>
    </row>
    <row r="345" spans="1:7" x14ac:dyDescent="0.35">
      <c r="A345" s="5">
        <v>39356</v>
      </c>
      <c r="B345" t="s">
        <v>42</v>
      </c>
      <c r="C345" t="s">
        <v>39</v>
      </c>
      <c r="D345" t="s">
        <v>40</v>
      </c>
      <c r="E345">
        <v>9</v>
      </c>
      <c r="F345" s="6">
        <v>2520</v>
      </c>
      <c r="G345" s="6">
        <v>810.43200000000002</v>
      </c>
    </row>
    <row r="346" spans="1:7" x14ac:dyDescent="0.35">
      <c r="A346" s="5">
        <v>39356</v>
      </c>
      <c r="B346" t="s">
        <v>44</v>
      </c>
      <c r="C346" t="s">
        <v>36</v>
      </c>
      <c r="D346" t="s">
        <v>37</v>
      </c>
      <c r="E346">
        <v>10</v>
      </c>
      <c r="F346" s="6">
        <v>2910</v>
      </c>
      <c r="G346" s="6">
        <v>1168.6559999999999</v>
      </c>
    </row>
    <row r="347" spans="1:7" x14ac:dyDescent="0.35">
      <c r="A347" s="5">
        <v>39356</v>
      </c>
      <c r="B347" t="s">
        <v>42</v>
      </c>
      <c r="C347" t="s">
        <v>36</v>
      </c>
      <c r="D347" t="s">
        <v>40</v>
      </c>
      <c r="E347">
        <v>8</v>
      </c>
      <c r="F347" s="6">
        <v>1160</v>
      </c>
      <c r="G347" s="6">
        <v>508.31199999999995</v>
      </c>
    </row>
    <row r="348" spans="1:7" x14ac:dyDescent="0.35">
      <c r="A348" s="5">
        <v>39356</v>
      </c>
      <c r="B348" t="s">
        <v>42</v>
      </c>
      <c r="C348" t="s">
        <v>41</v>
      </c>
      <c r="D348" t="s">
        <v>37</v>
      </c>
      <c r="E348">
        <v>7</v>
      </c>
      <c r="F348" s="6">
        <v>1645</v>
      </c>
      <c r="G348" s="6">
        <v>685.96499999999992</v>
      </c>
    </row>
    <row r="349" spans="1:7" x14ac:dyDescent="0.35">
      <c r="A349" s="5">
        <v>39356</v>
      </c>
      <c r="B349" t="s">
        <v>42</v>
      </c>
      <c r="C349" t="s">
        <v>39</v>
      </c>
      <c r="D349" t="s">
        <v>38</v>
      </c>
      <c r="E349">
        <v>7</v>
      </c>
      <c r="F349" s="6">
        <v>1827</v>
      </c>
      <c r="G349" s="6">
        <v>619.71839999999997</v>
      </c>
    </row>
    <row r="350" spans="1:7" x14ac:dyDescent="0.35">
      <c r="A350" s="5">
        <v>39356</v>
      </c>
      <c r="B350" t="s">
        <v>42</v>
      </c>
      <c r="C350" t="s">
        <v>36</v>
      </c>
      <c r="D350" t="s">
        <v>38</v>
      </c>
      <c r="E350">
        <v>9</v>
      </c>
      <c r="F350" s="6">
        <v>2322</v>
      </c>
      <c r="G350" s="6">
        <v>840.7962</v>
      </c>
    </row>
    <row r="351" spans="1:7" x14ac:dyDescent="0.35">
      <c r="A351" s="5">
        <v>39356</v>
      </c>
      <c r="B351" t="s">
        <v>35</v>
      </c>
      <c r="C351" t="s">
        <v>41</v>
      </c>
      <c r="D351" t="s">
        <v>37</v>
      </c>
      <c r="E351">
        <v>9</v>
      </c>
      <c r="F351" s="6">
        <v>2295</v>
      </c>
      <c r="G351" s="6">
        <v>989.37450000000001</v>
      </c>
    </row>
    <row r="352" spans="1:7" x14ac:dyDescent="0.35">
      <c r="A352" s="5">
        <v>39356</v>
      </c>
      <c r="B352" t="s">
        <v>35</v>
      </c>
      <c r="C352" t="s">
        <v>36</v>
      </c>
      <c r="D352" t="s">
        <v>38</v>
      </c>
      <c r="E352">
        <v>9</v>
      </c>
      <c r="F352" s="6">
        <v>1494</v>
      </c>
      <c r="G352" s="6">
        <v>663.93360000000007</v>
      </c>
    </row>
    <row r="353" spans="1:7" x14ac:dyDescent="0.35">
      <c r="A353" s="5">
        <v>39356</v>
      </c>
      <c r="B353" t="s">
        <v>43</v>
      </c>
      <c r="C353" t="s">
        <v>39</v>
      </c>
      <c r="D353" t="s">
        <v>40</v>
      </c>
      <c r="E353">
        <v>9</v>
      </c>
      <c r="F353" s="6">
        <v>2223</v>
      </c>
      <c r="G353" s="6">
        <v>893.42369999999994</v>
      </c>
    </row>
    <row r="354" spans="1:7" x14ac:dyDescent="0.35">
      <c r="A354" s="5">
        <v>39356</v>
      </c>
      <c r="B354" t="s">
        <v>44</v>
      </c>
      <c r="C354" t="s">
        <v>39</v>
      </c>
      <c r="D354" t="s">
        <v>38</v>
      </c>
      <c r="E354">
        <v>9</v>
      </c>
      <c r="F354" s="6">
        <v>1278</v>
      </c>
      <c r="G354" s="6">
        <v>465.44760000000002</v>
      </c>
    </row>
    <row r="355" spans="1:7" x14ac:dyDescent="0.35">
      <c r="A355" s="5">
        <v>39356</v>
      </c>
      <c r="B355" t="s">
        <v>42</v>
      </c>
      <c r="C355" t="s">
        <v>41</v>
      </c>
      <c r="D355" t="s">
        <v>40</v>
      </c>
      <c r="E355">
        <v>9</v>
      </c>
      <c r="F355" s="6">
        <v>1818</v>
      </c>
      <c r="G355" s="6">
        <v>723.74580000000003</v>
      </c>
    </row>
    <row r="356" spans="1:7" x14ac:dyDescent="0.35">
      <c r="A356" s="5">
        <v>39356</v>
      </c>
      <c r="B356" t="s">
        <v>35</v>
      </c>
      <c r="C356" t="s">
        <v>39</v>
      </c>
      <c r="D356" t="s">
        <v>38</v>
      </c>
      <c r="E356">
        <v>10</v>
      </c>
      <c r="F356" s="6">
        <v>1170</v>
      </c>
      <c r="G356" s="6">
        <v>431.96399999999994</v>
      </c>
    </row>
    <row r="357" spans="1:7" x14ac:dyDescent="0.35">
      <c r="A357" s="5">
        <v>39356</v>
      </c>
      <c r="B357" t="s">
        <v>35</v>
      </c>
      <c r="C357" t="s">
        <v>41</v>
      </c>
      <c r="D357" t="s">
        <v>38</v>
      </c>
      <c r="E357">
        <v>8</v>
      </c>
      <c r="F357" s="6">
        <v>2304</v>
      </c>
      <c r="G357" s="6">
        <v>695.80799999999999</v>
      </c>
    </row>
    <row r="358" spans="1:7" x14ac:dyDescent="0.35">
      <c r="A358" s="5">
        <v>39356</v>
      </c>
      <c r="B358" t="s">
        <v>43</v>
      </c>
      <c r="C358" t="s">
        <v>36</v>
      </c>
      <c r="D358" t="s">
        <v>40</v>
      </c>
      <c r="E358">
        <v>7</v>
      </c>
      <c r="F358" s="6">
        <v>1617</v>
      </c>
      <c r="G358" s="6">
        <v>722.47559999999999</v>
      </c>
    </row>
    <row r="359" spans="1:7" x14ac:dyDescent="0.35">
      <c r="A359" s="5">
        <v>39356</v>
      </c>
      <c r="B359" t="s">
        <v>44</v>
      </c>
      <c r="C359" t="s">
        <v>41</v>
      </c>
      <c r="D359" t="s">
        <v>40</v>
      </c>
      <c r="E359">
        <v>6</v>
      </c>
      <c r="F359" s="6">
        <v>720</v>
      </c>
      <c r="G359" s="6">
        <v>259.63200000000001</v>
      </c>
    </row>
    <row r="360" spans="1:7" x14ac:dyDescent="0.35">
      <c r="A360" s="5">
        <v>39356</v>
      </c>
      <c r="B360" t="s">
        <v>43</v>
      </c>
      <c r="C360" t="s">
        <v>36</v>
      </c>
      <c r="D360" t="s">
        <v>38</v>
      </c>
      <c r="E360">
        <v>9</v>
      </c>
      <c r="F360" s="6">
        <v>2403</v>
      </c>
      <c r="G360" s="6">
        <v>1068.6141</v>
      </c>
    </row>
    <row r="361" spans="1:7" x14ac:dyDescent="0.35">
      <c r="A361" s="5">
        <v>39356</v>
      </c>
      <c r="B361" t="s">
        <v>35</v>
      </c>
      <c r="C361" t="s">
        <v>41</v>
      </c>
      <c r="D361" t="s">
        <v>40</v>
      </c>
      <c r="E361">
        <v>6</v>
      </c>
      <c r="F361" s="6">
        <v>1626</v>
      </c>
      <c r="G361" s="6">
        <v>616.41660000000002</v>
      </c>
    </row>
    <row r="362" spans="1:7" x14ac:dyDescent="0.35">
      <c r="A362" s="5">
        <v>39387</v>
      </c>
      <c r="B362" t="s">
        <v>43</v>
      </c>
      <c r="C362" t="s">
        <v>39</v>
      </c>
      <c r="D362" t="s">
        <v>40</v>
      </c>
      <c r="E362">
        <v>7</v>
      </c>
      <c r="F362" s="6">
        <v>1358</v>
      </c>
      <c r="G362" s="6">
        <v>600.37180000000001</v>
      </c>
    </row>
    <row r="363" spans="1:7" x14ac:dyDescent="0.35">
      <c r="A363" s="5">
        <v>39387</v>
      </c>
      <c r="B363" t="s">
        <v>42</v>
      </c>
      <c r="C363" t="s">
        <v>39</v>
      </c>
      <c r="D363" t="s">
        <v>37</v>
      </c>
      <c r="E363">
        <v>10</v>
      </c>
      <c r="F363" s="6">
        <v>1390</v>
      </c>
      <c r="G363" s="6">
        <v>419.78</v>
      </c>
    </row>
    <row r="364" spans="1:7" x14ac:dyDescent="0.35">
      <c r="A364" s="5">
        <v>39387</v>
      </c>
      <c r="B364" t="s">
        <v>35</v>
      </c>
      <c r="C364" t="s">
        <v>36</v>
      </c>
      <c r="D364" t="s">
        <v>37</v>
      </c>
      <c r="E364">
        <v>7</v>
      </c>
      <c r="F364" s="6">
        <v>1155</v>
      </c>
      <c r="G364" s="6">
        <v>481.0575</v>
      </c>
    </row>
    <row r="365" spans="1:7" x14ac:dyDescent="0.35">
      <c r="A365" s="5">
        <v>39387</v>
      </c>
      <c r="B365" t="s">
        <v>42</v>
      </c>
      <c r="C365" t="s">
        <v>39</v>
      </c>
      <c r="D365" t="s">
        <v>40</v>
      </c>
      <c r="E365">
        <v>7</v>
      </c>
      <c r="F365" s="6">
        <v>1904</v>
      </c>
      <c r="G365" s="6">
        <v>783.11519999999996</v>
      </c>
    </row>
    <row r="366" spans="1:7" x14ac:dyDescent="0.35">
      <c r="A366" s="5">
        <v>39387</v>
      </c>
      <c r="B366" t="s">
        <v>44</v>
      </c>
      <c r="C366" t="s">
        <v>39</v>
      </c>
      <c r="D366" t="s">
        <v>37</v>
      </c>
      <c r="E366">
        <v>7</v>
      </c>
      <c r="F366" s="6">
        <v>924</v>
      </c>
      <c r="G366" s="6">
        <v>383.09040000000005</v>
      </c>
    </row>
    <row r="367" spans="1:7" x14ac:dyDescent="0.35">
      <c r="A367" s="5">
        <v>39387</v>
      </c>
      <c r="B367" t="s">
        <v>44</v>
      </c>
      <c r="C367" t="s">
        <v>36</v>
      </c>
      <c r="D367" t="s">
        <v>38</v>
      </c>
      <c r="E367">
        <v>10</v>
      </c>
      <c r="F367" s="6">
        <v>1170</v>
      </c>
      <c r="G367" s="6">
        <v>455.13</v>
      </c>
    </row>
    <row r="368" spans="1:7" x14ac:dyDescent="0.35">
      <c r="A368" s="5">
        <v>39387</v>
      </c>
      <c r="B368" t="s">
        <v>43</v>
      </c>
      <c r="C368" t="s">
        <v>36</v>
      </c>
      <c r="D368" t="s">
        <v>40</v>
      </c>
      <c r="E368">
        <v>9</v>
      </c>
      <c r="F368" s="6">
        <v>1827</v>
      </c>
      <c r="G368" s="6">
        <v>559.97550000000001</v>
      </c>
    </row>
    <row r="369" spans="1:7" x14ac:dyDescent="0.35">
      <c r="A369" s="5">
        <v>39387</v>
      </c>
      <c r="B369" t="s">
        <v>43</v>
      </c>
      <c r="C369" t="s">
        <v>36</v>
      </c>
      <c r="D369" t="s">
        <v>40</v>
      </c>
      <c r="E369">
        <v>6</v>
      </c>
      <c r="F369" s="6">
        <v>864</v>
      </c>
      <c r="G369" s="6">
        <v>378.1728</v>
      </c>
    </row>
    <row r="370" spans="1:7" x14ac:dyDescent="0.35">
      <c r="A370" s="5">
        <v>39387</v>
      </c>
      <c r="B370" t="s">
        <v>35</v>
      </c>
      <c r="C370" t="s">
        <v>41</v>
      </c>
      <c r="D370" t="s">
        <v>37</v>
      </c>
      <c r="E370">
        <v>6</v>
      </c>
      <c r="F370" s="6">
        <v>1326</v>
      </c>
      <c r="G370" s="6">
        <v>490.35480000000001</v>
      </c>
    </row>
    <row r="371" spans="1:7" x14ac:dyDescent="0.35">
      <c r="A371" s="5">
        <v>39387</v>
      </c>
      <c r="B371" t="s">
        <v>35</v>
      </c>
      <c r="C371" t="s">
        <v>39</v>
      </c>
      <c r="D371" t="s">
        <v>40</v>
      </c>
      <c r="E371">
        <v>7</v>
      </c>
      <c r="F371" s="6">
        <v>1911</v>
      </c>
      <c r="G371" s="6">
        <v>633.49650000000008</v>
      </c>
    </row>
    <row r="372" spans="1:7" x14ac:dyDescent="0.35">
      <c r="A372" s="5">
        <v>39387</v>
      </c>
      <c r="B372" t="s">
        <v>43</v>
      </c>
      <c r="C372" t="s">
        <v>36</v>
      </c>
      <c r="D372" t="s">
        <v>40</v>
      </c>
      <c r="E372">
        <v>9</v>
      </c>
      <c r="F372" s="6">
        <v>2349</v>
      </c>
      <c r="G372" s="6">
        <v>984.46589999999992</v>
      </c>
    </row>
    <row r="373" spans="1:7" x14ac:dyDescent="0.35">
      <c r="A373" s="5">
        <v>39387</v>
      </c>
      <c r="B373" t="s">
        <v>43</v>
      </c>
      <c r="C373" t="s">
        <v>39</v>
      </c>
      <c r="D373" t="s">
        <v>40</v>
      </c>
      <c r="E373">
        <v>9</v>
      </c>
      <c r="F373" s="6">
        <v>2610</v>
      </c>
      <c r="G373" s="6">
        <v>963.61199999999997</v>
      </c>
    </row>
    <row r="374" spans="1:7" x14ac:dyDescent="0.35">
      <c r="A374" s="5">
        <v>39387</v>
      </c>
      <c r="B374" t="s">
        <v>35</v>
      </c>
      <c r="C374" t="s">
        <v>36</v>
      </c>
      <c r="D374" t="s">
        <v>40</v>
      </c>
      <c r="E374">
        <v>9</v>
      </c>
      <c r="F374" s="6">
        <v>1026</v>
      </c>
      <c r="G374" s="6">
        <v>431.63820000000004</v>
      </c>
    </row>
    <row r="375" spans="1:7" x14ac:dyDescent="0.35">
      <c r="A375" s="5">
        <v>39387</v>
      </c>
      <c r="B375" t="s">
        <v>35</v>
      </c>
      <c r="C375" t="s">
        <v>39</v>
      </c>
      <c r="D375" t="s">
        <v>38</v>
      </c>
      <c r="E375">
        <v>9</v>
      </c>
      <c r="F375" s="6">
        <v>2646</v>
      </c>
      <c r="G375" s="6">
        <v>993.83759999999995</v>
      </c>
    </row>
    <row r="376" spans="1:7" x14ac:dyDescent="0.35">
      <c r="A376" s="5">
        <v>39387</v>
      </c>
      <c r="B376" t="s">
        <v>43</v>
      </c>
      <c r="C376" t="s">
        <v>36</v>
      </c>
      <c r="D376" t="s">
        <v>38</v>
      </c>
      <c r="E376">
        <v>9</v>
      </c>
      <c r="F376" s="6">
        <v>1827</v>
      </c>
      <c r="G376" s="6">
        <v>613.32389999999998</v>
      </c>
    </row>
    <row r="377" spans="1:7" x14ac:dyDescent="0.35">
      <c r="A377" s="5">
        <v>39387</v>
      </c>
      <c r="B377" t="s">
        <v>44</v>
      </c>
      <c r="C377" t="s">
        <v>39</v>
      </c>
      <c r="D377" t="s">
        <v>38</v>
      </c>
      <c r="E377">
        <v>6</v>
      </c>
      <c r="F377" s="6">
        <v>972</v>
      </c>
      <c r="G377" s="6">
        <v>310.65120000000002</v>
      </c>
    </row>
    <row r="378" spans="1:7" x14ac:dyDescent="0.35">
      <c r="A378" s="5">
        <v>39387</v>
      </c>
      <c r="B378" t="s">
        <v>35</v>
      </c>
      <c r="C378" t="s">
        <v>36</v>
      </c>
      <c r="D378" t="s">
        <v>38</v>
      </c>
      <c r="E378">
        <v>9</v>
      </c>
      <c r="F378" s="6">
        <v>1935</v>
      </c>
      <c r="G378" s="6">
        <v>688.86</v>
      </c>
    </row>
    <row r="379" spans="1:7" x14ac:dyDescent="0.35">
      <c r="A379" s="5">
        <v>39387</v>
      </c>
      <c r="B379" t="s">
        <v>44</v>
      </c>
      <c r="C379" t="s">
        <v>41</v>
      </c>
      <c r="D379" t="s">
        <v>37</v>
      </c>
      <c r="E379">
        <v>9</v>
      </c>
      <c r="F379" s="6">
        <v>2439</v>
      </c>
      <c r="G379" s="6">
        <v>1082.6721</v>
      </c>
    </row>
    <row r="380" spans="1:7" x14ac:dyDescent="0.35">
      <c r="A380" s="5">
        <v>39387</v>
      </c>
      <c r="B380" t="s">
        <v>35</v>
      </c>
      <c r="C380" t="s">
        <v>41</v>
      </c>
      <c r="D380" t="s">
        <v>38</v>
      </c>
      <c r="E380">
        <v>9</v>
      </c>
      <c r="F380" s="6">
        <v>1863</v>
      </c>
      <c r="G380" s="6">
        <v>797.17769999999996</v>
      </c>
    </row>
    <row r="381" spans="1:7" x14ac:dyDescent="0.35">
      <c r="A381" s="5">
        <v>39387</v>
      </c>
      <c r="B381" t="s">
        <v>44</v>
      </c>
      <c r="C381" t="s">
        <v>36</v>
      </c>
      <c r="D381" t="s">
        <v>37</v>
      </c>
      <c r="E381">
        <v>6</v>
      </c>
      <c r="F381" s="6">
        <v>750</v>
      </c>
      <c r="G381" s="6">
        <v>253.12500000000003</v>
      </c>
    </row>
    <row r="382" spans="1:7" x14ac:dyDescent="0.35">
      <c r="A382" s="5">
        <v>39387</v>
      </c>
      <c r="B382" t="s">
        <v>44</v>
      </c>
      <c r="C382" t="s">
        <v>36</v>
      </c>
      <c r="D382" t="s">
        <v>40</v>
      </c>
      <c r="E382">
        <v>9</v>
      </c>
      <c r="F382" s="6">
        <v>1674</v>
      </c>
      <c r="G382" s="6">
        <v>751.12379999999996</v>
      </c>
    </row>
    <row r="383" spans="1:7" x14ac:dyDescent="0.35">
      <c r="A383" s="5">
        <v>39387</v>
      </c>
      <c r="B383" t="s">
        <v>43</v>
      </c>
      <c r="C383" t="s">
        <v>39</v>
      </c>
      <c r="D383" t="s">
        <v>40</v>
      </c>
      <c r="E383">
        <v>10</v>
      </c>
      <c r="F383" s="6">
        <v>1200</v>
      </c>
      <c r="G383" s="6">
        <v>468.6</v>
      </c>
    </row>
    <row r="384" spans="1:7" x14ac:dyDescent="0.35">
      <c r="A384" s="5">
        <v>39387</v>
      </c>
      <c r="B384" t="s">
        <v>35</v>
      </c>
      <c r="C384" t="s">
        <v>41</v>
      </c>
      <c r="D384" t="s">
        <v>40</v>
      </c>
      <c r="E384">
        <v>6</v>
      </c>
      <c r="F384" s="6">
        <v>1362</v>
      </c>
      <c r="G384" s="6">
        <v>448.50659999999999</v>
      </c>
    </row>
    <row r="385" spans="1:7" x14ac:dyDescent="0.35">
      <c r="A385" s="5">
        <v>39387</v>
      </c>
      <c r="B385" t="s">
        <v>42</v>
      </c>
      <c r="C385" t="s">
        <v>41</v>
      </c>
      <c r="D385" t="s">
        <v>37</v>
      </c>
      <c r="E385">
        <v>6</v>
      </c>
      <c r="F385" s="6">
        <v>1782</v>
      </c>
      <c r="G385" s="6">
        <v>663.61680000000001</v>
      </c>
    </row>
    <row r="386" spans="1:7" x14ac:dyDescent="0.35">
      <c r="A386" s="5">
        <v>39387</v>
      </c>
      <c r="B386" t="s">
        <v>43</v>
      </c>
      <c r="C386" t="s">
        <v>36</v>
      </c>
      <c r="D386" t="s">
        <v>40</v>
      </c>
      <c r="E386">
        <v>6</v>
      </c>
      <c r="F386" s="6">
        <v>1326</v>
      </c>
      <c r="G386" s="6">
        <v>478.95120000000003</v>
      </c>
    </row>
    <row r="387" spans="1:7" x14ac:dyDescent="0.35">
      <c r="A387" s="5">
        <v>39387</v>
      </c>
      <c r="B387" t="s">
        <v>35</v>
      </c>
      <c r="C387" t="s">
        <v>39</v>
      </c>
      <c r="D387" t="s">
        <v>37</v>
      </c>
      <c r="E387">
        <v>6</v>
      </c>
      <c r="F387" s="6">
        <v>1386</v>
      </c>
      <c r="G387" s="6">
        <v>512.95859999999993</v>
      </c>
    </row>
    <row r="388" spans="1:7" x14ac:dyDescent="0.35">
      <c r="A388" s="5">
        <v>39387</v>
      </c>
      <c r="B388" t="s">
        <v>44</v>
      </c>
      <c r="C388" t="s">
        <v>39</v>
      </c>
      <c r="D388" t="s">
        <v>40</v>
      </c>
      <c r="E388">
        <v>9</v>
      </c>
      <c r="F388" s="6">
        <v>1953</v>
      </c>
      <c r="G388" s="6">
        <v>770.84910000000002</v>
      </c>
    </row>
    <row r="389" spans="1:7" x14ac:dyDescent="0.35">
      <c r="A389" s="5">
        <v>39387</v>
      </c>
      <c r="B389" t="s">
        <v>44</v>
      </c>
      <c r="C389" t="s">
        <v>41</v>
      </c>
      <c r="D389" t="s">
        <v>38</v>
      </c>
      <c r="E389">
        <v>9</v>
      </c>
      <c r="F389" s="6">
        <v>2295</v>
      </c>
      <c r="G389" s="6">
        <v>982.03049999999996</v>
      </c>
    </row>
    <row r="390" spans="1:7" x14ac:dyDescent="0.35">
      <c r="A390" s="5">
        <v>39387</v>
      </c>
      <c r="B390" t="s">
        <v>42</v>
      </c>
      <c r="C390" t="s">
        <v>36</v>
      </c>
      <c r="D390" t="s">
        <v>37</v>
      </c>
      <c r="E390">
        <v>8</v>
      </c>
      <c r="F390" s="6">
        <v>1208</v>
      </c>
      <c r="G390" s="6">
        <v>488.7568</v>
      </c>
    </row>
    <row r="391" spans="1:7" x14ac:dyDescent="0.35">
      <c r="A391" s="5">
        <v>39387</v>
      </c>
      <c r="B391" t="s">
        <v>42</v>
      </c>
      <c r="C391" t="s">
        <v>36</v>
      </c>
      <c r="D391" t="s">
        <v>40</v>
      </c>
      <c r="E391">
        <v>8</v>
      </c>
      <c r="F391" s="6">
        <v>2032</v>
      </c>
      <c r="G391" s="6">
        <v>722.98559999999998</v>
      </c>
    </row>
    <row r="392" spans="1:7" x14ac:dyDescent="0.35">
      <c r="A392" s="5">
        <v>39387</v>
      </c>
      <c r="B392" t="s">
        <v>42</v>
      </c>
      <c r="C392" t="s">
        <v>36</v>
      </c>
      <c r="D392" t="s">
        <v>38</v>
      </c>
      <c r="E392">
        <v>6</v>
      </c>
      <c r="F392" s="6">
        <v>1290</v>
      </c>
      <c r="G392" s="6">
        <v>425.18400000000003</v>
      </c>
    </row>
    <row r="393" spans="1:7" x14ac:dyDescent="0.35">
      <c r="A393" s="5">
        <v>39387</v>
      </c>
      <c r="B393" t="s">
        <v>42</v>
      </c>
      <c r="C393" t="s">
        <v>39</v>
      </c>
      <c r="D393" t="s">
        <v>38</v>
      </c>
      <c r="E393">
        <v>10</v>
      </c>
      <c r="F393" s="6">
        <v>1480</v>
      </c>
      <c r="G393" s="6">
        <v>640.98799999999994</v>
      </c>
    </row>
    <row r="394" spans="1:7" x14ac:dyDescent="0.35">
      <c r="A394" s="5">
        <v>39387</v>
      </c>
      <c r="B394" t="s">
        <v>42</v>
      </c>
      <c r="C394" t="s">
        <v>41</v>
      </c>
      <c r="D394" t="s">
        <v>38</v>
      </c>
      <c r="E394">
        <v>7</v>
      </c>
      <c r="F394" s="6">
        <v>1085</v>
      </c>
      <c r="G394" s="6">
        <v>458.62950000000001</v>
      </c>
    </row>
    <row r="395" spans="1:7" x14ac:dyDescent="0.35">
      <c r="A395" s="5">
        <v>39387</v>
      </c>
      <c r="B395" t="s">
        <v>43</v>
      </c>
      <c r="C395" t="s">
        <v>39</v>
      </c>
      <c r="D395" t="s">
        <v>38</v>
      </c>
      <c r="E395">
        <v>8</v>
      </c>
      <c r="F395" s="6">
        <v>1864</v>
      </c>
      <c r="G395" s="6">
        <v>692.28960000000006</v>
      </c>
    </row>
    <row r="396" spans="1:7" x14ac:dyDescent="0.35">
      <c r="A396" s="5">
        <v>39387</v>
      </c>
      <c r="B396" t="s">
        <v>42</v>
      </c>
      <c r="C396" t="s">
        <v>41</v>
      </c>
      <c r="D396" t="s">
        <v>40</v>
      </c>
      <c r="E396">
        <v>9</v>
      </c>
      <c r="F396" s="6">
        <v>2682</v>
      </c>
      <c r="G396" s="6">
        <v>970.34760000000006</v>
      </c>
    </row>
    <row r="397" spans="1:7" x14ac:dyDescent="0.35">
      <c r="A397" s="5">
        <v>39387</v>
      </c>
      <c r="B397" t="s">
        <v>44</v>
      </c>
      <c r="C397" t="s">
        <v>41</v>
      </c>
      <c r="D397" t="s">
        <v>40</v>
      </c>
      <c r="E397">
        <v>7</v>
      </c>
      <c r="F397" s="6">
        <v>1505</v>
      </c>
      <c r="G397" s="6">
        <v>524.04100000000005</v>
      </c>
    </row>
    <row r="398" spans="1:7" x14ac:dyDescent="0.35">
      <c r="A398" s="5">
        <v>39417</v>
      </c>
      <c r="B398" t="s">
        <v>44</v>
      </c>
      <c r="C398" t="s">
        <v>41</v>
      </c>
      <c r="D398" t="s">
        <v>40</v>
      </c>
      <c r="E398">
        <v>9</v>
      </c>
      <c r="F398" s="6">
        <v>2592</v>
      </c>
      <c r="G398" s="6">
        <v>857.43359999999996</v>
      </c>
    </row>
    <row r="399" spans="1:7" x14ac:dyDescent="0.35">
      <c r="A399" s="5">
        <v>39417</v>
      </c>
      <c r="B399" t="s">
        <v>35</v>
      </c>
      <c r="C399" t="s">
        <v>39</v>
      </c>
      <c r="D399" t="s">
        <v>38</v>
      </c>
      <c r="E399">
        <v>7</v>
      </c>
      <c r="F399" s="6">
        <v>1246</v>
      </c>
      <c r="G399" s="6">
        <v>519.45740000000001</v>
      </c>
    </row>
    <row r="400" spans="1:7" x14ac:dyDescent="0.35">
      <c r="A400" s="5">
        <v>39417</v>
      </c>
      <c r="B400" t="s">
        <v>42</v>
      </c>
      <c r="C400" t="s">
        <v>39</v>
      </c>
      <c r="D400" t="s">
        <v>40</v>
      </c>
      <c r="E400">
        <v>6</v>
      </c>
      <c r="F400" s="6">
        <v>894</v>
      </c>
      <c r="G400" s="6">
        <v>295.5564</v>
      </c>
    </row>
    <row r="401" spans="1:7" x14ac:dyDescent="0.35">
      <c r="A401" s="5">
        <v>39417</v>
      </c>
      <c r="B401" t="s">
        <v>44</v>
      </c>
      <c r="C401" t="s">
        <v>39</v>
      </c>
      <c r="D401" t="s">
        <v>38</v>
      </c>
      <c r="E401">
        <v>6</v>
      </c>
      <c r="F401" s="6">
        <v>1542</v>
      </c>
      <c r="G401" s="6">
        <v>565.45140000000004</v>
      </c>
    </row>
    <row r="402" spans="1:7" x14ac:dyDescent="0.35">
      <c r="A402" s="5">
        <v>39417</v>
      </c>
      <c r="B402" t="s">
        <v>35</v>
      </c>
      <c r="C402" t="s">
        <v>36</v>
      </c>
      <c r="D402" t="s">
        <v>40</v>
      </c>
      <c r="E402">
        <v>7</v>
      </c>
      <c r="F402" s="6">
        <v>1169</v>
      </c>
      <c r="G402" s="6">
        <v>384.13339999999999</v>
      </c>
    </row>
    <row r="403" spans="1:7" x14ac:dyDescent="0.35">
      <c r="A403" s="5">
        <v>39417</v>
      </c>
      <c r="B403" t="s">
        <v>44</v>
      </c>
      <c r="C403" t="s">
        <v>36</v>
      </c>
      <c r="D403" t="s">
        <v>40</v>
      </c>
      <c r="E403">
        <v>6</v>
      </c>
      <c r="F403" s="6">
        <v>744</v>
      </c>
      <c r="G403" s="6">
        <v>253.8528</v>
      </c>
    </row>
    <row r="404" spans="1:7" x14ac:dyDescent="0.35">
      <c r="A404" s="5">
        <v>39417</v>
      </c>
      <c r="B404" t="s">
        <v>44</v>
      </c>
      <c r="C404" t="s">
        <v>41</v>
      </c>
      <c r="D404" t="s">
        <v>37</v>
      </c>
      <c r="E404">
        <v>8</v>
      </c>
      <c r="F404" s="6">
        <v>1448</v>
      </c>
      <c r="G404" s="6">
        <v>446.8528</v>
      </c>
    </row>
    <row r="405" spans="1:7" x14ac:dyDescent="0.35">
      <c r="A405" s="5">
        <v>39417</v>
      </c>
      <c r="B405" t="s">
        <v>43</v>
      </c>
      <c r="C405" t="s">
        <v>36</v>
      </c>
      <c r="D405" t="s">
        <v>38</v>
      </c>
      <c r="E405">
        <v>6</v>
      </c>
      <c r="F405" s="6">
        <v>648</v>
      </c>
      <c r="G405" s="6">
        <v>286.67520000000002</v>
      </c>
    </row>
    <row r="406" spans="1:7" x14ac:dyDescent="0.35">
      <c r="A406" s="5">
        <v>39417</v>
      </c>
      <c r="B406" t="s">
        <v>42</v>
      </c>
      <c r="C406" t="s">
        <v>39</v>
      </c>
      <c r="D406" t="s">
        <v>38</v>
      </c>
      <c r="E406">
        <v>10</v>
      </c>
      <c r="F406" s="6">
        <v>2090</v>
      </c>
      <c r="G406" s="6">
        <v>900.99899999999991</v>
      </c>
    </row>
    <row r="407" spans="1:7" x14ac:dyDescent="0.35">
      <c r="A407" s="5">
        <v>39417</v>
      </c>
      <c r="B407" t="s">
        <v>42</v>
      </c>
      <c r="C407" t="s">
        <v>41</v>
      </c>
      <c r="D407" t="s">
        <v>37</v>
      </c>
      <c r="E407">
        <v>8</v>
      </c>
      <c r="F407" s="6">
        <v>952</v>
      </c>
      <c r="G407" s="6">
        <v>354.90559999999999</v>
      </c>
    </row>
    <row r="408" spans="1:7" x14ac:dyDescent="0.35">
      <c r="A408" s="5">
        <v>39417</v>
      </c>
      <c r="B408" t="s">
        <v>42</v>
      </c>
      <c r="C408" t="s">
        <v>36</v>
      </c>
      <c r="D408" t="s">
        <v>40</v>
      </c>
      <c r="E408">
        <v>8</v>
      </c>
      <c r="F408" s="6">
        <v>1576</v>
      </c>
      <c r="G408" s="6">
        <v>657.50720000000001</v>
      </c>
    </row>
    <row r="409" spans="1:7" x14ac:dyDescent="0.35">
      <c r="A409" s="5">
        <v>39417</v>
      </c>
      <c r="B409" t="s">
        <v>35</v>
      </c>
      <c r="C409" t="s">
        <v>41</v>
      </c>
      <c r="D409" t="s">
        <v>40</v>
      </c>
      <c r="E409">
        <v>8</v>
      </c>
      <c r="F409" s="6">
        <v>1376</v>
      </c>
      <c r="G409" s="6">
        <v>451.87840000000006</v>
      </c>
    </row>
    <row r="410" spans="1:7" x14ac:dyDescent="0.35">
      <c r="A410" s="5">
        <v>39417</v>
      </c>
      <c r="B410" t="s">
        <v>43</v>
      </c>
      <c r="C410" t="s">
        <v>39</v>
      </c>
      <c r="D410" t="s">
        <v>40</v>
      </c>
      <c r="E410">
        <v>10</v>
      </c>
      <c r="F410" s="6">
        <v>2150</v>
      </c>
      <c r="G410" s="6">
        <v>928.58500000000004</v>
      </c>
    </row>
    <row r="411" spans="1:7" x14ac:dyDescent="0.35">
      <c r="A411" s="5">
        <v>39417</v>
      </c>
      <c r="B411" t="s">
        <v>44</v>
      </c>
      <c r="C411" t="s">
        <v>41</v>
      </c>
      <c r="D411" t="s">
        <v>38</v>
      </c>
      <c r="E411">
        <v>10</v>
      </c>
      <c r="F411" s="6">
        <v>1810</v>
      </c>
      <c r="G411" s="6">
        <v>579.20000000000005</v>
      </c>
    </row>
    <row r="412" spans="1:7" x14ac:dyDescent="0.35">
      <c r="A412" s="5">
        <v>39417</v>
      </c>
      <c r="B412" t="s">
        <v>42</v>
      </c>
      <c r="C412" t="s">
        <v>36</v>
      </c>
      <c r="D412" t="s">
        <v>37</v>
      </c>
      <c r="E412">
        <v>9</v>
      </c>
      <c r="F412" s="6">
        <v>2466</v>
      </c>
      <c r="G412" s="6">
        <v>875.18340000000001</v>
      </c>
    </row>
    <row r="413" spans="1:7" x14ac:dyDescent="0.35">
      <c r="A413" s="5">
        <v>39417</v>
      </c>
      <c r="B413" t="s">
        <v>43</v>
      </c>
      <c r="C413" t="s">
        <v>39</v>
      </c>
      <c r="D413" t="s">
        <v>40</v>
      </c>
      <c r="E413">
        <v>8</v>
      </c>
      <c r="F413" s="6">
        <v>2144</v>
      </c>
      <c r="G413" s="6">
        <v>868.10559999999998</v>
      </c>
    </row>
    <row r="414" spans="1:7" x14ac:dyDescent="0.35">
      <c r="A414" s="5">
        <v>39417</v>
      </c>
      <c r="B414" t="s">
        <v>42</v>
      </c>
      <c r="C414" t="s">
        <v>41</v>
      </c>
      <c r="D414" t="s">
        <v>38</v>
      </c>
      <c r="E414">
        <v>8</v>
      </c>
      <c r="F414" s="6">
        <v>2328</v>
      </c>
      <c r="G414" s="6">
        <v>729.36240000000009</v>
      </c>
    </row>
    <row r="415" spans="1:7" x14ac:dyDescent="0.35">
      <c r="A415" s="5">
        <v>39417</v>
      </c>
      <c r="B415" t="s">
        <v>35</v>
      </c>
      <c r="C415" t="s">
        <v>39</v>
      </c>
      <c r="D415" t="s">
        <v>37</v>
      </c>
      <c r="E415">
        <v>9</v>
      </c>
      <c r="F415" s="6">
        <v>1962</v>
      </c>
      <c r="G415" s="6">
        <v>594.28980000000001</v>
      </c>
    </row>
    <row r="416" spans="1:7" x14ac:dyDescent="0.35">
      <c r="A416" s="5">
        <v>39417</v>
      </c>
      <c r="B416" t="s">
        <v>44</v>
      </c>
      <c r="C416" t="s">
        <v>36</v>
      </c>
      <c r="D416" t="s">
        <v>38</v>
      </c>
      <c r="E416">
        <v>10</v>
      </c>
      <c r="F416" s="6">
        <v>2100</v>
      </c>
      <c r="G416" s="6">
        <v>714.42</v>
      </c>
    </row>
    <row r="417" spans="1:7" x14ac:dyDescent="0.35">
      <c r="A417" s="5">
        <v>39417</v>
      </c>
      <c r="B417" t="s">
        <v>43</v>
      </c>
      <c r="C417" t="s">
        <v>36</v>
      </c>
      <c r="D417" t="s">
        <v>40</v>
      </c>
      <c r="E417">
        <v>6</v>
      </c>
      <c r="F417" s="6">
        <v>1446</v>
      </c>
      <c r="G417" s="6">
        <v>552.80579999999998</v>
      </c>
    </row>
    <row r="418" spans="1:7" x14ac:dyDescent="0.35">
      <c r="A418" s="5">
        <v>39417</v>
      </c>
      <c r="B418" t="s">
        <v>43</v>
      </c>
      <c r="C418" t="s">
        <v>39</v>
      </c>
      <c r="D418" t="s">
        <v>38</v>
      </c>
      <c r="E418">
        <v>9</v>
      </c>
      <c r="F418" s="6">
        <v>1863</v>
      </c>
      <c r="G418" s="6">
        <v>708.68520000000001</v>
      </c>
    </row>
    <row r="419" spans="1:7" x14ac:dyDescent="0.35">
      <c r="A419" s="5">
        <v>39417</v>
      </c>
      <c r="B419" t="s">
        <v>43</v>
      </c>
      <c r="C419" t="s">
        <v>39</v>
      </c>
      <c r="D419" t="s">
        <v>40</v>
      </c>
      <c r="E419">
        <v>9</v>
      </c>
      <c r="F419" s="6">
        <v>2358</v>
      </c>
      <c r="G419" s="6">
        <v>970.08119999999997</v>
      </c>
    </row>
    <row r="420" spans="1:7" x14ac:dyDescent="0.35">
      <c r="A420" s="5">
        <v>39417</v>
      </c>
      <c r="B420" t="s">
        <v>43</v>
      </c>
      <c r="C420" t="s">
        <v>36</v>
      </c>
      <c r="D420" t="s">
        <v>40</v>
      </c>
      <c r="E420">
        <v>10</v>
      </c>
      <c r="F420" s="6">
        <v>2340</v>
      </c>
      <c r="G420" s="6">
        <v>898.09199999999998</v>
      </c>
    </row>
    <row r="421" spans="1:7" x14ac:dyDescent="0.35">
      <c r="A421" s="5">
        <v>39417</v>
      </c>
      <c r="B421" t="s">
        <v>35</v>
      </c>
      <c r="C421" t="s">
        <v>39</v>
      </c>
      <c r="D421" t="s">
        <v>40</v>
      </c>
      <c r="E421">
        <v>9</v>
      </c>
      <c r="F421" s="6">
        <v>2565</v>
      </c>
      <c r="G421" s="6">
        <v>789.50700000000006</v>
      </c>
    </row>
    <row r="422" spans="1:7" x14ac:dyDescent="0.35">
      <c r="A422" s="5">
        <v>39417</v>
      </c>
      <c r="B422" t="s">
        <v>42</v>
      </c>
      <c r="C422" t="s">
        <v>41</v>
      </c>
      <c r="D422" t="s">
        <v>40</v>
      </c>
      <c r="E422">
        <v>8</v>
      </c>
      <c r="F422" s="6">
        <v>1168</v>
      </c>
      <c r="G422" s="6">
        <v>391.04640000000001</v>
      </c>
    </row>
    <row r="423" spans="1:7" x14ac:dyDescent="0.35">
      <c r="A423" s="5">
        <v>39417</v>
      </c>
      <c r="B423" t="s">
        <v>42</v>
      </c>
      <c r="C423" t="s">
        <v>36</v>
      </c>
      <c r="D423" t="s">
        <v>38</v>
      </c>
      <c r="E423">
        <v>10</v>
      </c>
      <c r="F423" s="6">
        <v>2040</v>
      </c>
      <c r="G423" s="6">
        <v>710.12400000000002</v>
      </c>
    </row>
    <row r="424" spans="1:7" x14ac:dyDescent="0.35">
      <c r="A424" s="5">
        <v>39417</v>
      </c>
      <c r="B424" t="s">
        <v>44</v>
      </c>
      <c r="C424" t="s">
        <v>36</v>
      </c>
      <c r="D424" t="s">
        <v>37</v>
      </c>
      <c r="E424">
        <v>7</v>
      </c>
      <c r="F424" s="6">
        <v>1911</v>
      </c>
      <c r="G424" s="6">
        <v>707.45219999999995</v>
      </c>
    </row>
    <row r="425" spans="1:7" x14ac:dyDescent="0.35">
      <c r="A425" s="5">
        <v>39417</v>
      </c>
      <c r="B425" t="s">
        <v>35</v>
      </c>
      <c r="C425" t="s">
        <v>36</v>
      </c>
      <c r="D425" t="s">
        <v>37</v>
      </c>
      <c r="E425">
        <v>9</v>
      </c>
      <c r="F425" s="6">
        <v>1206</v>
      </c>
      <c r="G425" s="6">
        <v>448.14959999999996</v>
      </c>
    </row>
    <row r="426" spans="1:7" x14ac:dyDescent="0.35">
      <c r="A426" s="5">
        <v>39417</v>
      </c>
      <c r="B426" t="s">
        <v>42</v>
      </c>
      <c r="C426" t="s">
        <v>39</v>
      </c>
      <c r="D426" t="s">
        <v>37</v>
      </c>
      <c r="E426">
        <v>9</v>
      </c>
      <c r="F426" s="6">
        <v>1017</v>
      </c>
      <c r="G426" s="6">
        <v>426.0213</v>
      </c>
    </row>
    <row r="427" spans="1:7" x14ac:dyDescent="0.35">
      <c r="A427" s="5">
        <v>39417</v>
      </c>
      <c r="B427" t="s">
        <v>43</v>
      </c>
      <c r="C427" t="s">
        <v>36</v>
      </c>
      <c r="D427" t="s">
        <v>40</v>
      </c>
      <c r="E427">
        <v>7</v>
      </c>
      <c r="F427" s="6">
        <v>1554</v>
      </c>
      <c r="G427" s="6">
        <v>556.48739999999998</v>
      </c>
    </row>
    <row r="428" spans="1:7" x14ac:dyDescent="0.35">
      <c r="A428" s="5">
        <v>39417</v>
      </c>
      <c r="B428" t="s">
        <v>44</v>
      </c>
      <c r="C428" t="s">
        <v>39</v>
      </c>
      <c r="D428" t="s">
        <v>40</v>
      </c>
      <c r="E428">
        <v>6</v>
      </c>
      <c r="F428" s="6">
        <v>852</v>
      </c>
      <c r="G428" s="6">
        <v>268.20960000000002</v>
      </c>
    </row>
    <row r="429" spans="1:7" x14ac:dyDescent="0.35">
      <c r="A429" s="5">
        <v>39417</v>
      </c>
      <c r="B429" t="s">
        <v>35</v>
      </c>
      <c r="C429" t="s">
        <v>41</v>
      </c>
      <c r="D429" t="s">
        <v>37</v>
      </c>
      <c r="E429">
        <v>8</v>
      </c>
      <c r="F429" s="6">
        <v>968</v>
      </c>
      <c r="G429" s="6">
        <v>323.9896</v>
      </c>
    </row>
    <row r="430" spans="1:7" x14ac:dyDescent="0.35">
      <c r="A430" s="5">
        <v>39417</v>
      </c>
      <c r="B430" t="s">
        <v>35</v>
      </c>
      <c r="C430" t="s">
        <v>36</v>
      </c>
      <c r="D430" t="s">
        <v>38</v>
      </c>
      <c r="E430">
        <v>7</v>
      </c>
      <c r="F430" s="6">
        <v>749</v>
      </c>
      <c r="G430" s="6">
        <v>256.90700000000004</v>
      </c>
    </row>
    <row r="431" spans="1:7" x14ac:dyDescent="0.35">
      <c r="A431" s="5">
        <v>39417</v>
      </c>
      <c r="B431" t="s">
        <v>44</v>
      </c>
      <c r="C431" t="s">
        <v>39</v>
      </c>
      <c r="D431" t="s">
        <v>37</v>
      </c>
      <c r="E431">
        <v>7</v>
      </c>
      <c r="F431" s="6">
        <v>1736</v>
      </c>
      <c r="G431" s="6">
        <v>760.36800000000005</v>
      </c>
    </row>
    <row r="432" spans="1:7" x14ac:dyDescent="0.35">
      <c r="A432" s="5">
        <v>39417</v>
      </c>
      <c r="B432" t="s">
        <v>35</v>
      </c>
      <c r="C432" t="s">
        <v>41</v>
      </c>
      <c r="D432" t="s">
        <v>38</v>
      </c>
      <c r="E432">
        <v>8</v>
      </c>
      <c r="F432" s="6">
        <v>1984</v>
      </c>
      <c r="G432" s="6">
        <v>693.4079999999999</v>
      </c>
    </row>
    <row r="433" spans="1:7" x14ac:dyDescent="0.35">
      <c r="A433" s="5">
        <v>39417</v>
      </c>
      <c r="B433" t="s">
        <v>43</v>
      </c>
      <c r="C433" t="s">
        <v>36</v>
      </c>
      <c r="D433" t="s">
        <v>40</v>
      </c>
      <c r="E433">
        <v>8</v>
      </c>
      <c r="F433" s="6">
        <v>2400</v>
      </c>
      <c r="G433" s="6">
        <v>741.12</v>
      </c>
    </row>
    <row r="434" spans="1:7" x14ac:dyDescent="0.35">
      <c r="A434" s="5">
        <v>39448</v>
      </c>
      <c r="B434" t="s">
        <v>43</v>
      </c>
      <c r="C434" t="s">
        <v>36</v>
      </c>
      <c r="D434" t="s">
        <v>40</v>
      </c>
      <c r="E434">
        <v>9</v>
      </c>
      <c r="F434" s="6">
        <v>1152</v>
      </c>
      <c r="G434" s="6">
        <v>388.8</v>
      </c>
    </row>
    <row r="435" spans="1:7" x14ac:dyDescent="0.35">
      <c r="A435" s="5">
        <v>39448</v>
      </c>
      <c r="B435" t="s">
        <v>44</v>
      </c>
      <c r="C435" t="s">
        <v>41</v>
      </c>
      <c r="D435" t="s">
        <v>40</v>
      </c>
      <c r="E435">
        <v>6</v>
      </c>
      <c r="F435" s="6">
        <v>1248</v>
      </c>
      <c r="G435" s="6">
        <v>481.22879999999998</v>
      </c>
    </row>
    <row r="436" spans="1:7" x14ac:dyDescent="0.35">
      <c r="A436" s="5">
        <v>39448</v>
      </c>
      <c r="B436" t="s">
        <v>35</v>
      </c>
      <c r="C436" t="s">
        <v>36</v>
      </c>
      <c r="D436" t="s">
        <v>38</v>
      </c>
      <c r="E436">
        <v>8</v>
      </c>
      <c r="F436" s="6">
        <v>1992</v>
      </c>
      <c r="G436" s="6">
        <v>776.48159999999996</v>
      </c>
    </row>
    <row r="437" spans="1:7" x14ac:dyDescent="0.35">
      <c r="A437" s="5">
        <v>39448</v>
      </c>
      <c r="B437" t="s">
        <v>43</v>
      </c>
      <c r="C437" t="s">
        <v>36</v>
      </c>
      <c r="D437" t="s">
        <v>40</v>
      </c>
      <c r="E437">
        <v>10</v>
      </c>
      <c r="F437" s="6">
        <v>1700</v>
      </c>
      <c r="G437" s="6">
        <v>732.19</v>
      </c>
    </row>
    <row r="438" spans="1:7" x14ac:dyDescent="0.35">
      <c r="A438" s="5">
        <v>39448</v>
      </c>
      <c r="B438" t="s">
        <v>43</v>
      </c>
      <c r="C438" t="s">
        <v>39</v>
      </c>
      <c r="D438" t="s">
        <v>38</v>
      </c>
      <c r="E438">
        <v>6</v>
      </c>
      <c r="F438" s="6">
        <v>1302</v>
      </c>
      <c r="G438" s="6">
        <v>392.03219999999999</v>
      </c>
    </row>
    <row r="439" spans="1:7" x14ac:dyDescent="0.35">
      <c r="A439" s="5">
        <v>39448</v>
      </c>
      <c r="B439" t="s">
        <v>35</v>
      </c>
      <c r="C439" t="s">
        <v>39</v>
      </c>
      <c r="D439" t="s">
        <v>40</v>
      </c>
      <c r="E439">
        <v>10</v>
      </c>
      <c r="F439" s="6">
        <v>1840</v>
      </c>
      <c r="G439" s="6">
        <v>603.88800000000003</v>
      </c>
    </row>
    <row r="440" spans="1:7" x14ac:dyDescent="0.35">
      <c r="A440" s="5">
        <v>39448</v>
      </c>
      <c r="B440" t="s">
        <v>42</v>
      </c>
      <c r="C440" t="s">
        <v>41</v>
      </c>
      <c r="D440" t="s">
        <v>40</v>
      </c>
      <c r="E440">
        <v>6</v>
      </c>
      <c r="F440" s="6">
        <v>1074</v>
      </c>
      <c r="G440" s="6">
        <v>447.21359999999999</v>
      </c>
    </row>
    <row r="441" spans="1:7" x14ac:dyDescent="0.35">
      <c r="A441" s="5">
        <v>39448</v>
      </c>
      <c r="B441" t="s">
        <v>42</v>
      </c>
      <c r="C441" t="s">
        <v>41</v>
      </c>
      <c r="D441" t="s">
        <v>38</v>
      </c>
      <c r="E441">
        <v>8</v>
      </c>
      <c r="F441" s="6">
        <v>1800</v>
      </c>
      <c r="G441" s="6">
        <v>734.22</v>
      </c>
    </row>
    <row r="442" spans="1:7" x14ac:dyDescent="0.35">
      <c r="A442" s="5">
        <v>39448</v>
      </c>
      <c r="B442" t="s">
        <v>42</v>
      </c>
      <c r="C442" t="s">
        <v>39</v>
      </c>
      <c r="D442" t="s">
        <v>38</v>
      </c>
      <c r="E442">
        <v>7</v>
      </c>
      <c r="F442" s="6">
        <v>1960</v>
      </c>
      <c r="G442" s="6">
        <v>721.86800000000005</v>
      </c>
    </row>
    <row r="443" spans="1:7" x14ac:dyDescent="0.35">
      <c r="A443" s="5">
        <v>39448</v>
      </c>
      <c r="B443" t="s">
        <v>35</v>
      </c>
      <c r="C443" t="s">
        <v>39</v>
      </c>
      <c r="D443" t="s">
        <v>37</v>
      </c>
      <c r="E443">
        <v>8</v>
      </c>
      <c r="F443" s="6">
        <v>936</v>
      </c>
      <c r="G443" s="6">
        <v>319.55039999999997</v>
      </c>
    </row>
    <row r="444" spans="1:7" x14ac:dyDescent="0.35">
      <c r="A444" s="5">
        <v>39448</v>
      </c>
      <c r="B444" t="s">
        <v>35</v>
      </c>
      <c r="C444" t="s">
        <v>39</v>
      </c>
      <c r="D444" t="s">
        <v>38</v>
      </c>
      <c r="E444">
        <v>8</v>
      </c>
      <c r="F444" s="6">
        <v>1320</v>
      </c>
      <c r="G444" s="6">
        <v>417.25200000000001</v>
      </c>
    </row>
    <row r="445" spans="1:7" x14ac:dyDescent="0.35">
      <c r="A445" s="5">
        <v>39448</v>
      </c>
      <c r="B445" t="s">
        <v>42</v>
      </c>
      <c r="C445" t="s">
        <v>36</v>
      </c>
      <c r="D445" t="s">
        <v>40</v>
      </c>
      <c r="E445">
        <v>10</v>
      </c>
      <c r="F445" s="6">
        <v>2070</v>
      </c>
      <c r="G445" s="6">
        <v>706.077</v>
      </c>
    </row>
    <row r="446" spans="1:7" x14ac:dyDescent="0.35">
      <c r="A446" s="5">
        <v>39448</v>
      </c>
      <c r="B446" t="s">
        <v>43</v>
      </c>
      <c r="C446" t="s">
        <v>39</v>
      </c>
      <c r="D446" t="s">
        <v>40</v>
      </c>
      <c r="E446">
        <v>10</v>
      </c>
      <c r="F446" s="6">
        <v>2030</v>
      </c>
      <c r="G446" s="6">
        <v>739.32600000000002</v>
      </c>
    </row>
    <row r="447" spans="1:7" x14ac:dyDescent="0.35">
      <c r="A447" s="5">
        <v>39448</v>
      </c>
      <c r="B447" t="s">
        <v>42</v>
      </c>
      <c r="C447" t="s">
        <v>39</v>
      </c>
      <c r="D447" t="s">
        <v>37</v>
      </c>
      <c r="E447">
        <v>10</v>
      </c>
      <c r="F447" s="6">
        <v>2820</v>
      </c>
      <c r="G447" s="6">
        <v>1039.17</v>
      </c>
    </row>
    <row r="448" spans="1:7" x14ac:dyDescent="0.35">
      <c r="A448" s="5">
        <v>39448</v>
      </c>
      <c r="B448" t="s">
        <v>35</v>
      </c>
      <c r="C448" t="s">
        <v>41</v>
      </c>
      <c r="D448" t="s">
        <v>37</v>
      </c>
      <c r="E448">
        <v>8</v>
      </c>
      <c r="F448" s="6">
        <v>1048</v>
      </c>
      <c r="G448" s="6">
        <v>456.08959999999996</v>
      </c>
    </row>
    <row r="449" spans="1:7" x14ac:dyDescent="0.35">
      <c r="A449" s="5">
        <v>39448</v>
      </c>
      <c r="B449" t="s">
        <v>43</v>
      </c>
      <c r="C449" t="s">
        <v>36</v>
      </c>
      <c r="D449" t="s">
        <v>40</v>
      </c>
      <c r="E449">
        <v>7</v>
      </c>
      <c r="F449" s="6">
        <v>2002</v>
      </c>
      <c r="G449" s="6">
        <v>885.4846</v>
      </c>
    </row>
    <row r="450" spans="1:7" x14ac:dyDescent="0.35">
      <c r="A450" s="5">
        <v>39448</v>
      </c>
      <c r="B450" t="s">
        <v>35</v>
      </c>
      <c r="C450" t="s">
        <v>41</v>
      </c>
      <c r="D450" t="s">
        <v>38</v>
      </c>
      <c r="E450">
        <v>10</v>
      </c>
      <c r="F450" s="6">
        <v>1670</v>
      </c>
      <c r="G450" s="6">
        <v>639.10899999999992</v>
      </c>
    </row>
    <row r="451" spans="1:7" x14ac:dyDescent="0.35">
      <c r="A451" s="5">
        <v>39448</v>
      </c>
      <c r="B451" t="s">
        <v>42</v>
      </c>
      <c r="C451" t="s">
        <v>36</v>
      </c>
      <c r="D451" t="s">
        <v>38</v>
      </c>
      <c r="E451">
        <v>10</v>
      </c>
      <c r="F451" s="6">
        <v>2460</v>
      </c>
      <c r="G451" s="6">
        <v>892.73400000000004</v>
      </c>
    </row>
    <row r="452" spans="1:7" x14ac:dyDescent="0.35">
      <c r="A452" s="5">
        <v>39448</v>
      </c>
      <c r="B452" t="s">
        <v>42</v>
      </c>
      <c r="C452" t="s">
        <v>36</v>
      </c>
      <c r="D452" t="s">
        <v>37</v>
      </c>
      <c r="E452">
        <v>9</v>
      </c>
      <c r="F452" s="6">
        <v>1881</v>
      </c>
      <c r="G452" s="6">
        <v>636.90660000000003</v>
      </c>
    </row>
    <row r="453" spans="1:7" x14ac:dyDescent="0.35">
      <c r="A453" s="5">
        <v>39448</v>
      </c>
      <c r="B453" t="s">
        <v>44</v>
      </c>
      <c r="C453" t="s">
        <v>39</v>
      </c>
      <c r="D453" t="s">
        <v>38</v>
      </c>
      <c r="E453">
        <v>8</v>
      </c>
      <c r="F453" s="6">
        <v>1848</v>
      </c>
      <c r="G453" s="6">
        <v>571.77120000000002</v>
      </c>
    </row>
    <row r="454" spans="1:7" x14ac:dyDescent="0.35">
      <c r="A454" s="5">
        <v>39448</v>
      </c>
      <c r="B454" t="s">
        <v>44</v>
      </c>
      <c r="C454" t="s">
        <v>36</v>
      </c>
      <c r="D454" t="s">
        <v>40</v>
      </c>
      <c r="E454">
        <v>7</v>
      </c>
      <c r="F454" s="6">
        <v>784</v>
      </c>
      <c r="G454" s="6">
        <v>326.45760000000001</v>
      </c>
    </row>
    <row r="455" spans="1:7" x14ac:dyDescent="0.35">
      <c r="A455" s="5">
        <v>39448</v>
      </c>
      <c r="B455" t="s">
        <v>43</v>
      </c>
      <c r="C455" t="s">
        <v>39</v>
      </c>
      <c r="D455" t="s">
        <v>40</v>
      </c>
      <c r="E455">
        <v>9</v>
      </c>
      <c r="F455" s="6">
        <v>2511</v>
      </c>
      <c r="G455" s="6">
        <v>1126.9367999999999</v>
      </c>
    </row>
    <row r="456" spans="1:7" x14ac:dyDescent="0.35">
      <c r="A456" s="5">
        <v>39448</v>
      </c>
      <c r="B456" t="s">
        <v>43</v>
      </c>
      <c r="C456" t="s">
        <v>39</v>
      </c>
      <c r="D456" t="s">
        <v>40</v>
      </c>
      <c r="E456">
        <v>6</v>
      </c>
      <c r="F456" s="6">
        <v>1398</v>
      </c>
      <c r="G456" s="6">
        <v>581.28840000000002</v>
      </c>
    </row>
    <row r="457" spans="1:7" x14ac:dyDescent="0.35">
      <c r="A457" s="5">
        <v>39448</v>
      </c>
      <c r="B457" t="s">
        <v>42</v>
      </c>
      <c r="C457" t="s">
        <v>39</v>
      </c>
      <c r="D457" t="s">
        <v>40</v>
      </c>
      <c r="E457">
        <v>7</v>
      </c>
      <c r="F457" s="6">
        <v>1288</v>
      </c>
      <c r="G457" s="6">
        <v>559.12080000000003</v>
      </c>
    </row>
    <row r="458" spans="1:7" x14ac:dyDescent="0.35">
      <c r="A458" s="5">
        <v>39448</v>
      </c>
      <c r="B458" t="s">
        <v>44</v>
      </c>
      <c r="C458" t="s">
        <v>39</v>
      </c>
      <c r="D458" t="s">
        <v>37</v>
      </c>
      <c r="E458">
        <v>8</v>
      </c>
      <c r="F458" s="6">
        <v>1192</v>
      </c>
      <c r="G458" s="6">
        <v>397.17439999999999</v>
      </c>
    </row>
    <row r="459" spans="1:7" x14ac:dyDescent="0.35">
      <c r="A459" s="5">
        <v>39448</v>
      </c>
      <c r="B459" t="s">
        <v>44</v>
      </c>
      <c r="C459" t="s">
        <v>36</v>
      </c>
      <c r="D459" t="s">
        <v>37</v>
      </c>
      <c r="E459">
        <v>7</v>
      </c>
      <c r="F459" s="6">
        <v>1960</v>
      </c>
      <c r="G459" s="6">
        <v>722.65200000000004</v>
      </c>
    </row>
    <row r="460" spans="1:7" x14ac:dyDescent="0.35">
      <c r="A460" s="5">
        <v>39448</v>
      </c>
      <c r="B460" t="s">
        <v>44</v>
      </c>
      <c r="C460" t="s">
        <v>39</v>
      </c>
      <c r="D460" t="s">
        <v>40</v>
      </c>
      <c r="E460">
        <v>8</v>
      </c>
      <c r="F460" s="6">
        <v>1128</v>
      </c>
      <c r="G460" s="6">
        <v>388.82159999999999</v>
      </c>
    </row>
    <row r="461" spans="1:7" x14ac:dyDescent="0.35">
      <c r="A461" s="5">
        <v>39448</v>
      </c>
      <c r="B461" t="s">
        <v>35</v>
      </c>
      <c r="C461" t="s">
        <v>36</v>
      </c>
      <c r="D461" t="s">
        <v>40</v>
      </c>
      <c r="E461">
        <v>9</v>
      </c>
      <c r="F461" s="6">
        <v>1323</v>
      </c>
      <c r="G461" s="6">
        <v>538.99019999999996</v>
      </c>
    </row>
    <row r="462" spans="1:7" x14ac:dyDescent="0.35">
      <c r="A462" s="5">
        <v>39448</v>
      </c>
      <c r="B462" t="s">
        <v>44</v>
      </c>
      <c r="C462" t="s">
        <v>41</v>
      </c>
      <c r="D462" t="s">
        <v>37</v>
      </c>
      <c r="E462">
        <v>6</v>
      </c>
      <c r="F462" s="6">
        <v>750</v>
      </c>
      <c r="G462" s="6">
        <v>255.82500000000002</v>
      </c>
    </row>
    <row r="463" spans="1:7" x14ac:dyDescent="0.35">
      <c r="A463" s="5">
        <v>39448</v>
      </c>
      <c r="B463" t="s">
        <v>42</v>
      </c>
      <c r="C463" t="s">
        <v>41</v>
      </c>
      <c r="D463" t="s">
        <v>37</v>
      </c>
      <c r="E463">
        <v>7</v>
      </c>
      <c r="F463" s="6">
        <v>910</v>
      </c>
      <c r="G463" s="6">
        <v>381.92700000000002</v>
      </c>
    </row>
    <row r="464" spans="1:7" x14ac:dyDescent="0.35">
      <c r="A464" s="5">
        <v>39448</v>
      </c>
      <c r="B464" t="s">
        <v>35</v>
      </c>
      <c r="C464" t="s">
        <v>36</v>
      </c>
      <c r="D464" t="s">
        <v>37</v>
      </c>
      <c r="E464">
        <v>9</v>
      </c>
      <c r="F464" s="6">
        <v>2529</v>
      </c>
      <c r="G464" s="6">
        <v>889.19640000000004</v>
      </c>
    </row>
    <row r="465" spans="1:7" x14ac:dyDescent="0.35">
      <c r="A465" s="5">
        <v>39448</v>
      </c>
      <c r="B465" t="s">
        <v>43</v>
      </c>
      <c r="C465" t="s">
        <v>36</v>
      </c>
      <c r="D465" t="s">
        <v>40</v>
      </c>
      <c r="E465">
        <v>6</v>
      </c>
      <c r="F465" s="6">
        <v>660</v>
      </c>
      <c r="G465" s="6">
        <v>271.65600000000001</v>
      </c>
    </row>
    <row r="466" spans="1:7" x14ac:dyDescent="0.35">
      <c r="A466" s="5">
        <v>39448</v>
      </c>
      <c r="B466" t="s">
        <v>44</v>
      </c>
      <c r="C466" t="s">
        <v>36</v>
      </c>
      <c r="D466" t="s">
        <v>38</v>
      </c>
      <c r="E466">
        <v>6</v>
      </c>
      <c r="F466" s="6">
        <v>1392</v>
      </c>
      <c r="G466" s="6">
        <v>540.23519999999996</v>
      </c>
    </row>
    <row r="467" spans="1:7" x14ac:dyDescent="0.35">
      <c r="A467" s="5">
        <v>39448</v>
      </c>
      <c r="B467" t="s">
        <v>44</v>
      </c>
      <c r="C467" t="s">
        <v>41</v>
      </c>
      <c r="D467" t="s">
        <v>38</v>
      </c>
      <c r="E467">
        <v>10</v>
      </c>
      <c r="F467" s="6">
        <v>1760</v>
      </c>
      <c r="G467" s="6">
        <v>725.29600000000005</v>
      </c>
    </row>
    <row r="468" spans="1:7" x14ac:dyDescent="0.35">
      <c r="A468" s="5">
        <v>39448</v>
      </c>
      <c r="B468" t="s">
        <v>35</v>
      </c>
      <c r="C468" t="s">
        <v>41</v>
      </c>
      <c r="D468" t="s">
        <v>40</v>
      </c>
      <c r="E468">
        <v>9</v>
      </c>
      <c r="F468" s="6">
        <v>2511</v>
      </c>
      <c r="G468" s="6">
        <v>984.81420000000003</v>
      </c>
    </row>
    <row r="469" spans="1:7" x14ac:dyDescent="0.35">
      <c r="A469" s="5">
        <v>39448</v>
      </c>
      <c r="B469" t="s">
        <v>43</v>
      </c>
      <c r="C469" t="s">
        <v>36</v>
      </c>
      <c r="D469" t="s">
        <v>38</v>
      </c>
      <c r="E469">
        <v>6</v>
      </c>
      <c r="F469" s="6">
        <v>822</v>
      </c>
      <c r="G469" s="6">
        <v>289.8372</v>
      </c>
    </row>
    <row r="470" spans="1:7" x14ac:dyDescent="0.35">
      <c r="A470" s="5">
        <v>39479</v>
      </c>
      <c r="B470" t="s">
        <v>44</v>
      </c>
      <c r="C470" t="s">
        <v>39</v>
      </c>
      <c r="D470" t="s">
        <v>37</v>
      </c>
      <c r="E470">
        <v>6</v>
      </c>
      <c r="F470" s="6">
        <v>1176</v>
      </c>
      <c r="G470" s="6">
        <v>374.0856</v>
      </c>
    </row>
    <row r="471" spans="1:7" x14ac:dyDescent="0.35">
      <c r="A471" s="5">
        <v>39479</v>
      </c>
      <c r="B471" t="s">
        <v>35</v>
      </c>
      <c r="C471" t="s">
        <v>36</v>
      </c>
      <c r="D471" t="s">
        <v>38</v>
      </c>
      <c r="E471">
        <v>7</v>
      </c>
      <c r="F471" s="6">
        <v>2030</v>
      </c>
      <c r="G471" s="6">
        <v>771.4</v>
      </c>
    </row>
    <row r="472" spans="1:7" x14ac:dyDescent="0.35">
      <c r="A472" s="5">
        <v>39479</v>
      </c>
      <c r="B472" t="s">
        <v>43</v>
      </c>
      <c r="C472" t="s">
        <v>36</v>
      </c>
      <c r="D472" t="s">
        <v>40</v>
      </c>
      <c r="E472">
        <v>10</v>
      </c>
      <c r="F472" s="6">
        <v>1920</v>
      </c>
      <c r="G472" s="6">
        <v>602.49600000000009</v>
      </c>
    </row>
    <row r="473" spans="1:7" x14ac:dyDescent="0.35">
      <c r="A473" s="5">
        <v>39479</v>
      </c>
      <c r="B473" t="s">
        <v>44</v>
      </c>
      <c r="C473" t="s">
        <v>41</v>
      </c>
      <c r="D473" t="s">
        <v>37</v>
      </c>
      <c r="E473">
        <v>6</v>
      </c>
      <c r="F473" s="6">
        <v>774</v>
      </c>
      <c r="G473" s="6">
        <v>239.166</v>
      </c>
    </row>
    <row r="474" spans="1:7" x14ac:dyDescent="0.35">
      <c r="A474" s="5">
        <v>39479</v>
      </c>
      <c r="B474" t="s">
        <v>44</v>
      </c>
      <c r="C474" t="s">
        <v>36</v>
      </c>
      <c r="D474" t="s">
        <v>40</v>
      </c>
      <c r="E474">
        <v>6</v>
      </c>
      <c r="F474" s="6">
        <v>684</v>
      </c>
      <c r="G474" s="6">
        <v>228.2508</v>
      </c>
    </row>
    <row r="475" spans="1:7" x14ac:dyDescent="0.35">
      <c r="A475" s="5">
        <v>39479</v>
      </c>
      <c r="B475" t="s">
        <v>35</v>
      </c>
      <c r="C475" t="s">
        <v>41</v>
      </c>
      <c r="D475" t="s">
        <v>38</v>
      </c>
      <c r="E475">
        <v>6</v>
      </c>
      <c r="F475" s="6">
        <v>1782</v>
      </c>
      <c r="G475" s="6">
        <v>592.51499999999999</v>
      </c>
    </row>
    <row r="476" spans="1:7" x14ac:dyDescent="0.35">
      <c r="A476" s="5">
        <v>39479</v>
      </c>
      <c r="B476" t="s">
        <v>43</v>
      </c>
      <c r="C476" t="s">
        <v>39</v>
      </c>
      <c r="D476" t="s">
        <v>40</v>
      </c>
      <c r="E476">
        <v>7</v>
      </c>
      <c r="F476" s="6">
        <v>840</v>
      </c>
      <c r="G476" s="6">
        <v>305.33999999999997</v>
      </c>
    </row>
    <row r="477" spans="1:7" x14ac:dyDescent="0.35">
      <c r="A477" s="5">
        <v>39479</v>
      </c>
      <c r="B477" t="s">
        <v>42</v>
      </c>
      <c r="C477" t="s">
        <v>39</v>
      </c>
      <c r="D477" t="s">
        <v>38</v>
      </c>
      <c r="E477">
        <v>7</v>
      </c>
      <c r="F477" s="6">
        <v>2030</v>
      </c>
      <c r="G477" s="6">
        <v>630.51800000000003</v>
      </c>
    </row>
    <row r="478" spans="1:7" x14ac:dyDescent="0.35">
      <c r="A478" s="5">
        <v>39479</v>
      </c>
      <c r="B478" t="s">
        <v>35</v>
      </c>
      <c r="C478" t="s">
        <v>39</v>
      </c>
      <c r="D478" t="s">
        <v>38</v>
      </c>
      <c r="E478">
        <v>10</v>
      </c>
      <c r="F478" s="6">
        <v>1530</v>
      </c>
      <c r="G478" s="6">
        <v>625.31100000000004</v>
      </c>
    </row>
    <row r="479" spans="1:7" x14ac:dyDescent="0.35">
      <c r="A479" s="5">
        <v>39479</v>
      </c>
      <c r="B479" t="s">
        <v>35</v>
      </c>
      <c r="C479" t="s">
        <v>39</v>
      </c>
      <c r="D479" t="s">
        <v>40</v>
      </c>
      <c r="E479">
        <v>7</v>
      </c>
      <c r="F479" s="6">
        <v>798</v>
      </c>
      <c r="G479" s="6">
        <v>350.64120000000003</v>
      </c>
    </row>
    <row r="480" spans="1:7" x14ac:dyDescent="0.35">
      <c r="A480" s="5">
        <v>39479</v>
      </c>
      <c r="B480" t="s">
        <v>43</v>
      </c>
      <c r="C480" t="s">
        <v>39</v>
      </c>
      <c r="D480" t="s">
        <v>38</v>
      </c>
      <c r="E480">
        <v>6</v>
      </c>
      <c r="F480" s="6">
        <v>1398</v>
      </c>
      <c r="G480" s="6">
        <v>592.89179999999999</v>
      </c>
    </row>
    <row r="481" spans="1:7" x14ac:dyDescent="0.35">
      <c r="A481" s="5">
        <v>39479</v>
      </c>
      <c r="B481" t="s">
        <v>44</v>
      </c>
      <c r="C481" t="s">
        <v>41</v>
      </c>
      <c r="D481" t="s">
        <v>38</v>
      </c>
      <c r="E481">
        <v>10</v>
      </c>
      <c r="F481" s="6">
        <v>2850</v>
      </c>
      <c r="G481" s="6">
        <v>1176.7649999999999</v>
      </c>
    </row>
    <row r="482" spans="1:7" x14ac:dyDescent="0.35">
      <c r="A482" s="5">
        <v>39479</v>
      </c>
      <c r="B482" t="s">
        <v>43</v>
      </c>
      <c r="C482" t="s">
        <v>36</v>
      </c>
      <c r="D482" t="s">
        <v>40</v>
      </c>
      <c r="E482">
        <v>10</v>
      </c>
      <c r="F482" s="6">
        <v>2610</v>
      </c>
      <c r="G482" s="6">
        <v>893.14200000000005</v>
      </c>
    </row>
    <row r="483" spans="1:7" x14ac:dyDescent="0.35">
      <c r="A483" s="5">
        <v>39479</v>
      </c>
      <c r="B483" t="s">
        <v>42</v>
      </c>
      <c r="C483" t="s">
        <v>39</v>
      </c>
      <c r="D483" t="s">
        <v>37</v>
      </c>
      <c r="E483">
        <v>8</v>
      </c>
      <c r="F483" s="6">
        <v>808</v>
      </c>
      <c r="G483" s="6">
        <v>347.44</v>
      </c>
    </row>
    <row r="484" spans="1:7" x14ac:dyDescent="0.35">
      <c r="A484" s="5">
        <v>39479</v>
      </c>
      <c r="B484" t="s">
        <v>44</v>
      </c>
      <c r="C484" t="s">
        <v>39</v>
      </c>
      <c r="D484" t="s">
        <v>38</v>
      </c>
      <c r="E484">
        <v>6</v>
      </c>
      <c r="F484" s="6">
        <v>810</v>
      </c>
      <c r="G484" s="6">
        <v>332.262</v>
      </c>
    </row>
    <row r="485" spans="1:7" x14ac:dyDescent="0.35">
      <c r="A485" s="5">
        <v>39479</v>
      </c>
      <c r="B485" t="s">
        <v>42</v>
      </c>
      <c r="C485" t="s">
        <v>39</v>
      </c>
      <c r="D485" t="s">
        <v>40</v>
      </c>
      <c r="E485">
        <v>8</v>
      </c>
      <c r="F485" s="6">
        <v>1128</v>
      </c>
      <c r="G485" s="6">
        <v>343.92720000000003</v>
      </c>
    </row>
    <row r="486" spans="1:7" x14ac:dyDescent="0.35">
      <c r="A486" s="5">
        <v>39479</v>
      </c>
      <c r="B486" t="s">
        <v>44</v>
      </c>
      <c r="C486" t="s">
        <v>36</v>
      </c>
      <c r="D486" t="s">
        <v>37</v>
      </c>
      <c r="E486">
        <v>6</v>
      </c>
      <c r="F486" s="6">
        <v>630</v>
      </c>
      <c r="G486" s="6">
        <v>242.10899999999998</v>
      </c>
    </row>
    <row r="487" spans="1:7" x14ac:dyDescent="0.35">
      <c r="A487" s="5">
        <v>39479</v>
      </c>
      <c r="B487" t="s">
        <v>35</v>
      </c>
      <c r="C487" t="s">
        <v>39</v>
      </c>
      <c r="D487" t="s">
        <v>37</v>
      </c>
      <c r="E487">
        <v>10</v>
      </c>
      <c r="F487" s="6">
        <v>2600</v>
      </c>
      <c r="G487" s="6">
        <v>1051.44</v>
      </c>
    </row>
    <row r="488" spans="1:7" x14ac:dyDescent="0.35">
      <c r="A488" s="5">
        <v>39479</v>
      </c>
      <c r="B488" t="s">
        <v>43</v>
      </c>
      <c r="C488" t="s">
        <v>36</v>
      </c>
      <c r="D488" t="s">
        <v>38</v>
      </c>
      <c r="E488">
        <v>6</v>
      </c>
      <c r="F488" s="6">
        <v>810</v>
      </c>
      <c r="G488" s="6">
        <v>286.57799999999997</v>
      </c>
    </row>
    <row r="489" spans="1:7" x14ac:dyDescent="0.35">
      <c r="A489" s="5">
        <v>39479</v>
      </c>
      <c r="B489" t="s">
        <v>43</v>
      </c>
      <c r="C489" t="s">
        <v>36</v>
      </c>
      <c r="D489" t="s">
        <v>40</v>
      </c>
      <c r="E489">
        <v>10</v>
      </c>
      <c r="F489" s="6">
        <v>1160</v>
      </c>
      <c r="G489" s="6">
        <v>418.52800000000002</v>
      </c>
    </row>
    <row r="490" spans="1:7" x14ac:dyDescent="0.35">
      <c r="A490" s="5">
        <v>39479</v>
      </c>
      <c r="B490" t="s">
        <v>43</v>
      </c>
      <c r="C490" t="s">
        <v>39</v>
      </c>
      <c r="D490" t="s">
        <v>40</v>
      </c>
      <c r="E490">
        <v>10</v>
      </c>
      <c r="F490" s="6">
        <v>1960</v>
      </c>
      <c r="G490" s="6">
        <v>600.93599999999992</v>
      </c>
    </row>
    <row r="491" spans="1:7" x14ac:dyDescent="0.35">
      <c r="A491" s="5">
        <v>39479</v>
      </c>
      <c r="B491" t="s">
        <v>42</v>
      </c>
      <c r="C491" t="s">
        <v>36</v>
      </c>
      <c r="D491" t="s">
        <v>38</v>
      </c>
      <c r="E491">
        <v>8</v>
      </c>
      <c r="F491" s="6">
        <v>936</v>
      </c>
      <c r="G491" s="6">
        <v>401.63759999999996</v>
      </c>
    </row>
    <row r="492" spans="1:7" x14ac:dyDescent="0.35">
      <c r="A492" s="5">
        <v>39479</v>
      </c>
      <c r="B492" t="s">
        <v>35</v>
      </c>
      <c r="C492" t="s">
        <v>36</v>
      </c>
      <c r="D492" t="s">
        <v>40</v>
      </c>
      <c r="E492">
        <v>8</v>
      </c>
      <c r="F492" s="6">
        <v>1528</v>
      </c>
      <c r="G492" s="6">
        <v>573.61120000000005</v>
      </c>
    </row>
    <row r="493" spans="1:7" x14ac:dyDescent="0.35">
      <c r="A493" s="5">
        <v>39479</v>
      </c>
      <c r="B493" t="s">
        <v>42</v>
      </c>
      <c r="C493" t="s">
        <v>41</v>
      </c>
      <c r="D493" t="s">
        <v>40</v>
      </c>
      <c r="E493">
        <v>9</v>
      </c>
      <c r="F493" s="6">
        <v>1728</v>
      </c>
      <c r="G493" s="6">
        <v>666.14400000000001</v>
      </c>
    </row>
    <row r="494" spans="1:7" x14ac:dyDescent="0.35">
      <c r="A494" s="5">
        <v>39479</v>
      </c>
      <c r="B494" t="s">
        <v>35</v>
      </c>
      <c r="C494" t="s">
        <v>36</v>
      </c>
      <c r="D494" t="s">
        <v>37</v>
      </c>
      <c r="E494">
        <v>7</v>
      </c>
      <c r="F494" s="6">
        <v>1022</v>
      </c>
      <c r="G494" s="6">
        <v>445.38760000000002</v>
      </c>
    </row>
    <row r="495" spans="1:7" x14ac:dyDescent="0.35">
      <c r="A495" s="5">
        <v>39479</v>
      </c>
      <c r="B495" t="s">
        <v>42</v>
      </c>
      <c r="C495" t="s">
        <v>36</v>
      </c>
      <c r="D495" t="s">
        <v>37</v>
      </c>
      <c r="E495">
        <v>9</v>
      </c>
      <c r="F495" s="6">
        <v>2178</v>
      </c>
      <c r="G495" s="6">
        <v>836.13420000000008</v>
      </c>
    </row>
    <row r="496" spans="1:7" x14ac:dyDescent="0.35">
      <c r="A496" s="5">
        <v>39479</v>
      </c>
      <c r="B496" t="s">
        <v>42</v>
      </c>
      <c r="C496" t="s">
        <v>36</v>
      </c>
      <c r="D496" t="s">
        <v>40</v>
      </c>
      <c r="E496">
        <v>9</v>
      </c>
      <c r="F496" s="6">
        <v>2268</v>
      </c>
      <c r="G496" s="6">
        <v>903.11760000000004</v>
      </c>
    </row>
    <row r="497" spans="1:7" x14ac:dyDescent="0.35">
      <c r="A497" s="5">
        <v>39479</v>
      </c>
      <c r="B497" t="s">
        <v>42</v>
      </c>
      <c r="C497" t="s">
        <v>41</v>
      </c>
      <c r="D497" t="s">
        <v>38</v>
      </c>
      <c r="E497">
        <v>6</v>
      </c>
      <c r="F497" s="6">
        <v>1194</v>
      </c>
      <c r="G497" s="6">
        <v>439.86959999999999</v>
      </c>
    </row>
    <row r="498" spans="1:7" x14ac:dyDescent="0.35">
      <c r="A498" s="5">
        <v>39479</v>
      </c>
      <c r="B498" t="s">
        <v>42</v>
      </c>
      <c r="C498" t="s">
        <v>41</v>
      </c>
      <c r="D498" t="s">
        <v>37</v>
      </c>
      <c r="E498">
        <v>9</v>
      </c>
      <c r="F498" s="6">
        <v>1989</v>
      </c>
      <c r="G498" s="6">
        <v>615.7944</v>
      </c>
    </row>
    <row r="499" spans="1:7" x14ac:dyDescent="0.35">
      <c r="A499" s="5">
        <v>39479</v>
      </c>
      <c r="B499" t="s">
        <v>43</v>
      </c>
      <c r="C499" t="s">
        <v>36</v>
      </c>
      <c r="D499" t="s">
        <v>40</v>
      </c>
      <c r="E499">
        <v>7</v>
      </c>
      <c r="F499" s="6">
        <v>1435</v>
      </c>
      <c r="G499" s="6">
        <v>500.3845</v>
      </c>
    </row>
    <row r="500" spans="1:7" x14ac:dyDescent="0.35">
      <c r="A500" s="5">
        <v>39479</v>
      </c>
      <c r="B500" t="s">
        <v>35</v>
      </c>
      <c r="C500" t="s">
        <v>41</v>
      </c>
      <c r="D500" t="s">
        <v>40</v>
      </c>
      <c r="E500">
        <v>10</v>
      </c>
      <c r="F500" s="6">
        <v>1360</v>
      </c>
      <c r="G500" s="6">
        <v>600.30399999999997</v>
      </c>
    </row>
    <row r="501" spans="1:7" x14ac:dyDescent="0.35">
      <c r="A501" s="5">
        <v>39479</v>
      </c>
      <c r="B501" t="s">
        <v>43</v>
      </c>
      <c r="C501" t="s">
        <v>39</v>
      </c>
      <c r="D501" t="s">
        <v>40</v>
      </c>
      <c r="E501">
        <v>8</v>
      </c>
      <c r="F501" s="6">
        <v>1064</v>
      </c>
      <c r="G501" s="6">
        <v>453.68959999999998</v>
      </c>
    </row>
    <row r="502" spans="1:7" x14ac:dyDescent="0.35">
      <c r="A502" s="5">
        <v>39479</v>
      </c>
      <c r="B502" t="s">
        <v>44</v>
      </c>
      <c r="C502" t="s">
        <v>41</v>
      </c>
      <c r="D502" t="s">
        <v>40</v>
      </c>
      <c r="E502">
        <v>6</v>
      </c>
      <c r="F502" s="6">
        <v>1680</v>
      </c>
      <c r="G502" s="6">
        <v>723.24</v>
      </c>
    </row>
    <row r="503" spans="1:7" x14ac:dyDescent="0.35">
      <c r="A503" s="5">
        <v>39479</v>
      </c>
      <c r="B503" t="s">
        <v>44</v>
      </c>
      <c r="C503" t="s">
        <v>39</v>
      </c>
      <c r="D503" t="s">
        <v>40</v>
      </c>
      <c r="E503">
        <v>9</v>
      </c>
      <c r="F503" s="6">
        <v>2169</v>
      </c>
      <c r="G503" s="6">
        <v>659.59289999999999</v>
      </c>
    </row>
    <row r="504" spans="1:7" x14ac:dyDescent="0.35">
      <c r="A504" s="5">
        <v>39479</v>
      </c>
      <c r="B504" t="s">
        <v>44</v>
      </c>
      <c r="C504" t="s">
        <v>36</v>
      </c>
      <c r="D504" t="s">
        <v>38</v>
      </c>
      <c r="E504">
        <v>8</v>
      </c>
      <c r="F504" s="6">
        <v>1176</v>
      </c>
      <c r="G504" s="6">
        <v>509.91359999999997</v>
      </c>
    </row>
    <row r="505" spans="1:7" x14ac:dyDescent="0.35">
      <c r="A505" s="5">
        <v>39479</v>
      </c>
      <c r="B505" t="s">
        <v>35</v>
      </c>
      <c r="C505" t="s">
        <v>41</v>
      </c>
      <c r="D505" t="s">
        <v>37</v>
      </c>
      <c r="E505">
        <v>6</v>
      </c>
      <c r="F505" s="6">
        <v>924</v>
      </c>
      <c r="G505" s="6">
        <v>391.49880000000002</v>
      </c>
    </row>
    <row r="506" spans="1:7" x14ac:dyDescent="0.35">
      <c r="A506" s="5">
        <v>39508</v>
      </c>
      <c r="B506" t="s">
        <v>43</v>
      </c>
      <c r="C506" t="s">
        <v>39</v>
      </c>
      <c r="D506" t="s">
        <v>38</v>
      </c>
      <c r="E506">
        <v>7</v>
      </c>
      <c r="F506" s="6">
        <v>812</v>
      </c>
      <c r="G506" s="6">
        <v>247.33519999999999</v>
      </c>
    </row>
    <row r="507" spans="1:7" x14ac:dyDescent="0.35">
      <c r="A507" s="5">
        <v>39508</v>
      </c>
      <c r="B507" t="s">
        <v>44</v>
      </c>
      <c r="C507" t="s">
        <v>36</v>
      </c>
      <c r="D507" t="s">
        <v>38</v>
      </c>
      <c r="E507">
        <v>6</v>
      </c>
      <c r="F507" s="6">
        <v>1704</v>
      </c>
      <c r="G507" s="6">
        <v>685.00800000000004</v>
      </c>
    </row>
    <row r="508" spans="1:7" x14ac:dyDescent="0.35">
      <c r="A508" s="5">
        <v>39508</v>
      </c>
      <c r="B508" t="s">
        <v>42</v>
      </c>
      <c r="C508" t="s">
        <v>39</v>
      </c>
      <c r="D508" t="s">
        <v>38</v>
      </c>
      <c r="E508">
        <v>7</v>
      </c>
      <c r="F508" s="6">
        <v>1869</v>
      </c>
      <c r="G508" s="6">
        <v>775.07429999999999</v>
      </c>
    </row>
    <row r="509" spans="1:7" x14ac:dyDescent="0.35">
      <c r="A509" s="5">
        <v>39508</v>
      </c>
      <c r="B509" t="s">
        <v>44</v>
      </c>
      <c r="C509" t="s">
        <v>41</v>
      </c>
      <c r="D509" t="s">
        <v>37</v>
      </c>
      <c r="E509">
        <v>7</v>
      </c>
      <c r="F509" s="6">
        <v>896</v>
      </c>
      <c r="G509" s="6">
        <v>353.92</v>
      </c>
    </row>
    <row r="510" spans="1:7" x14ac:dyDescent="0.35">
      <c r="A510" s="5">
        <v>39508</v>
      </c>
      <c r="B510" t="s">
        <v>42</v>
      </c>
      <c r="C510" t="s">
        <v>41</v>
      </c>
      <c r="D510" t="s">
        <v>38</v>
      </c>
      <c r="E510">
        <v>6</v>
      </c>
      <c r="F510" s="6">
        <v>1650</v>
      </c>
      <c r="G510" s="6">
        <v>694.65</v>
      </c>
    </row>
    <row r="511" spans="1:7" x14ac:dyDescent="0.35">
      <c r="A511" s="5">
        <v>39508</v>
      </c>
      <c r="B511" t="s">
        <v>35</v>
      </c>
      <c r="C511" t="s">
        <v>36</v>
      </c>
      <c r="D511" t="s">
        <v>37</v>
      </c>
      <c r="E511">
        <v>10</v>
      </c>
      <c r="F511" s="6">
        <v>1600</v>
      </c>
      <c r="G511" s="6">
        <v>713.44</v>
      </c>
    </row>
    <row r="512" spans="1:7" x14ac:dyDescent="0.35">
      <c r="A512" s="5">
        <v>39508</v>
      </c>
      <c r="B512" t="s">
        <v>35</v>
      </c>
      <c r="C512" t="s">
        <v>36</v>
      </c>
      <c r="D512" t="s">
        <v>40</v>
      </c>
      <c r="E512">
        <v>8</v>
      </c>
      <c r="F512" s="6">
        <v>1136</v>
      </c>
      <c r="G512" s="6">
        <v>378.74239999999998</v>
      </c>
    </row>
    <row r="513" spans="1:7" x14ac:dyDescent="0.35">
      <c r="A513" s="5">
        <v>39508</v>
      </c>
      <c r="B513" t="s">
        <v>42</v>
      </c>
      <c r="C513" t="s">
        <v>36</v>
      </c>
      <c r="D513" t="s">
        <v>37</v>
      </c>
      <c r="E513">
        <v>7</v>
      </c>
      <c r="F513" s="6">
        <v>784</v>
      </c>
      <c r="G513" s="6">
        <v>240.2176</v>
      </c>
    </row>
    <row r="514" spans="1:7" x14ac:dyDescent="0.35">
      <c r="A514" s="5">
        <v>39508</v>
      </c>
      <c r="B514" t="s">
        <v>44</v>
      </c>
      <c r="C514" t="s">
        <v>36</v>
      </c>
      <c r="D514" t="s">
        <v>40</v>
      </c>
      <c r="E514">
        <v>9</v>
      </c>
      <c r="F514" s="6">
        <v>1062</v>
      </c>
      <c r="G514" s="6">
        <v>475.1388</v>
      </c>
    </row>
    <row r="515" spans="1:7" x14ac:dyDescent="0.35">
      <c r="A515" s="5">
        <v>39508</v>
      </c>
      <c r="B515" t="s">
        <v>42</v>
      </c>
      <c r="C515" t="s">
        <v>36</v>
      </c>
      <c r="D515" t="s">
        <v>40</v>
      </c>
      <c r="E515">
        <v>6</v>
      </c>
      <c r="F515" s="6">
        <v>1032</v>
      </c>
      <c r="G515" s="6">
        <v>456.35039999999998</v>
      </c>
    </row>
    <row r="516" spans="1:7" x14ac:dyDescent="0.35">
      <c r="A516" s="5">
        <v>39508</v>
      </c>
      <c r="B516" t="s">
        <v>42</v>
      </c>
      <c r="C516" t="s">
        <v>36</v>
      </c>
      <c r="D516" t="s">
        <v>38</v>
      </c>
      <c r="E516">
        <v>6</v>
      </c>
      <c r="F516" s="6">
        <v>1644</v>
      </c>
      <c r="G516" s="6">
        <v>579.83879999999999</v>
      </c>
    </row>
    <row r="517" spans="1:7" x14ac:dyDescent="0.35">
      <c r="A517" s="5">
        <v>39508</v>
      </c>
      <c r="B517" t="s">
        <v>42</v>
      </c>
      <c r="C517" t="s">
        <v>39</v>
      </c>
      <c r="D517" t="s">
        <v>40</v>
      </c>
      <c r="E517">
        <v>10</v>
      </c>
      <c r="F517" s="6">
        <v>1090</v>
      </c>
      <c r="G517" s="6">
        <v>435.12799999999999</v>
      </c>
    </row>
    <row r="518" spans="1:7" x14ac:dyDescent="0.35">
      <c r="A518" s="5">
        <v>39508</v>
      </c>
      <c r="B518" t="s">
        <v>43</v>
      </c>
      <c r="C518" t="s">
        <v>39</v>
      </c>
      <c r="D518" t="s">
        <v>40</v>
      </c>
      <c r="E518">
        <v>9</v>
      </c>
      <c r="F518" s="6">
        <v>1089</v>
      </c>
      <c r="G518" s="6">
        <v>330.83820000000003</v>
      </c>
    </row>
    <row r="519" spans="1:7" x14ac:dyDescent="0.35">
      <c r="A519" s="5">
        <v>39508</v>
      </c>
      <c r="B519" t="s">
        <v>35</v>
      </c>
      <c r="C519" t="s">
        <v>39</v>
      </c>
      <c r="D519" t="s">
        <v>37</v>
      </c>
      <c r="E519">
        <v>10</v>
      </c>
      <c r="F519" s="6">
        <v>2940</v>
      </c>
      <c r="G519" s="6">
        <v>1075.7460000000001</v>
      </c>
    </row>
    <row r="520" spans="1:7" x14ac:dyDescent="0.35">
      <c r="A520" s="5">
        <v>39508</v>
      </c>
      <c r="B520" t="s">
        <v>44</v>
      </c>
      <c r="C520" t="s">
        <v>41</v>
      </c>
      <c r="D520" t="s">
        <v>40</v>
      </c>
      <c r="E520">
        <v>9</v>
      </c>
      <c r="F520" s="6">
        <v>1098</v>
      </c>
      <c r="G520" s="6">
        <v>332.91360000000003</v>
      </c>
    </row>
    <row r="521" spans="1:7" x14ac:dyDescent="0.35">
      <c r="A521" s="5">
        <v>39508</v>
      </c>
      <c r="B521" t="s">
        <v>35</v>
      </c>
      <c r="C521" t="s">
        <v>41</v>
      </c>
      <c r="D521" t="s">
        <v>40</v>
      </c>
      <c r="E521">
        <v>6</v>
      </c>
      <c r="F521" s="6">
        <v>1296</v>
      </c>
      <c r="G521" s="6">
        <v>465.00479999999999</v>
      </c>
    </row>
    <row r="522" spans="1:7" x14ac:dyDescent="0.35">
      <c r="A522" s="5">
        <v>39508</v>
      </c>
      <c r="B522" t="s">
        <v>44</v>
      </c>
      <c r="C522" t="s">
        <v>39</v>
      </c>
      <c r="D522" t="s">
        <v>38</v>
      </c>
      <c r="E522">
        <v>9</v>
      </c>
      <c r="F522" s="6">
        <v>1908</v>
      </c>
      <c r="G522" s="6">
        <v>679.82040000000006</v>
      </c>
    </row>
    <row r="523" spans="1:7" x14ac:dyDescent="0.35">
      <c r="A523" s="5">
        <v>39508</v>
      </c>
      <c r="B523" t="s">
        <v>43</v>
      </c>
      <c r="C523" t="s">
        <v>36</v>
      </c>
      <c r="D523" t="s">
        <v>40</v>
      </c>
      <c r="E523">
        <v>6</v>
      </c>
      <c r="F523" s="6">
        <v>1050</v>
      </c>
      <c r="G523" s="6">
        <v>434.49</v>
      </c>
    </row>
    <row r="524" spans="1:7" x14ac:dyDescent="0.35">
      <c r="A524" s="5">
        <v>39508</v>
      </c>
      <c r="B524" t="s">
        <v>43</v>
      </c>
      <c r="C524" t="s">
        <v>39</v>
      </c>
      <c r="D524" t="s">
        <v>40</v>
      </c>
      <c r="E524">
        <v>8</v>
      </c>
      <c r="F524" s="6">
        <v>2064</v>
      </c>
      <c r="G524" s="6">
        <v>817.55039999999997</v>
      </c>
    </row>
    <row r="525" spans="1:7" x14ac:dyDescent="0.35">
      <c r="A525" s="5">
        <v>39508</v>
      </c>
      <c r="B525" t="s">
        <v>44</v>
      </c>
      <c r="C525" t="s">
        <v>39</v>
      </c>
      <c r="D525" t="s">
        <v>40</v>
      </c>
      <c r="E525">
        <v>7</v>
      </c>
      <c r="F525" s="6">
        <v>1904</v>
      </c>
      <c r="G525" s="6">
        <v>699.72</v>
      </c>
    </row>
    <row r="526" spans="1:7" x14ac:dyDescent="0.35">
      <c r="A526" s="5">
        <v>39508</v>
      </c>
      <c r="B526" t="s">
        <v>42</v>
      </c>
      <c r="C526" t="s">
        <v>39</v>
      </c>
      <c r="D526" t="s">
        <v>37</v>
      </c>
      <c r="E526">
        <v>7</v>
      </c>
      <c r="F526" s="6">
        <v>1085</v>
      </c>
      <c r="G526" s="6">
        <v>388.5385</v>
      </c>
    </row>
    <row r="527" spans="1:7" x14ac:dyDescent="0.35">
      <c r="A527" s="5">
        <v>39508</v>
      </c>
      <c r="B527" t="s">
        <v>44</v>
      </c>
      <c r="C527" t="s">
        <v>41</v>
      </c>
      <c r="D527" t="s">
        <v>38</v>
      </c>
      <c r="E527">
        <v>7</v>
      </c>
      <c r="F527" s="6">
        <v>1120</v>
      </c>
      <c r="G527" s="6">
        <v>471.96800000000002</v>
      </c>
    </row>
    <row r="528" spans="1:7" x14ac:dyDescent="0.35">
      <c r="A528" s="5">
        <v>39508</v>
      </c>
      <c r="B528" t="s">
        <v>43</v>
      </c>
      <c r="C528" t="s">
        <v>36</v>
      </c>
      <c r="D528" t="s">
        <v>40</v>
      </c>
      <c r="E528">
        <v>9</v>
      </c>
      <c r="F528" s="6">
        <v>1035</v>
      </c>
      <c r="G528" s="6">
        <v>386.98650000000004</v>
      </c>
    </row>
    <row r="529" spans="1:7" x14ac:dyDescent="0.35">
      <c r="A529" s="5">
        <v>39508</v>
      </c>
      <c r="B529" t="s">
        <v>43</v>
      </c>
      <c r="C529" t="s">
        <v>36</v>
      </c>
      <c r="D529" t="s">
        <v>38</v>
      </c>
      <c r="E529">
        <v>10</v>
      </c>
      <c r="F529" s="6">
        <v>1140</v>
      </c>
      <c r="G529" s="6">
        <v>437.19</v>
      </c>
    </row>
    <row r="530" spans="1:7" x14ac:dyDescent="0.35">
      <c r="A530" s="5">
        <v>39508</v>
      </c>
      <c r="B530" t="s">
        <v>43</v>
      </c>
      <c r="C530" t="s">
        <v>39</v>
      </c>
      <c r="D530" t="s">
        <v>40</v>
      </c>
      <c r="E530">
        <v>6</v>
      </c>
      <c r="F530" s="6">
        <v>1182</v>
      </c>
      <c r="G530" s="6">
        <v>390.88740000000001</v>
      </c>
    </row>
    <row r="531" spans="1:7" x14ac:dyDescent="0.35">
      <c r="A531" s="5">
        <v>39508</v>
      </c>
      <c r="B531" t="s">
        <v>35</v>
      </c>
      <c r="C531" t="s">
        <v>41</v>
      </c>
      <c r="D531" t="s">
        <v>38</v>
      </c>
      <c r="E531">
        <v>6</v>
      </c>
      <c r="F531" s="6">
        <v>792</v>
      </c>
      <c r="G531" s="6">
        <v>348.24239999999998</v>
      </c>
    </row>
    <row r="532" spans="1:7" x14ac:dyDescent="0.35">
      <c r="A532" s="5">
        <v>39508</v>
      </c>
      <c r="B532" t="s">
        <v>44</v>
      </c>
      <c r="C532" t="s">
        <v>39</v>
      </c>
      <c r="D532" t="s">
        <v>37</v>
      </c>
      <c r="E532">
        <v>7</v>
      </c>
      <c r="F532" s="6">
        <v>2093</v>
      </c>
      <c r="G532" s="6">
        <v>671.85300000000007</v>
      </c>
    </row>
    <row r="533" spans="1:7" x14ac:dyDescent="0.35">
      <c r="A533" s="5">
        <v>39508</v>
      </c>
      <c r="B533" t="s">
        <v>43</v>
      </c>
      <c r="C533" t="s">
        <v>36</v>
      </c>
      <c r="D533" t="s">
        <v>40</v>
      </c>
      <c r="E533">
        <v>10</v>
      </c>
      <c r="F533" s="6">
        <v>2890</v>
      </c>
      <c r="G533" s="6">
        <v>873.93600000000004</v>
      </c>
    </row>
    <row r="534" spans="1:7" x14ac:dyDescent="0.35">
      <c r="A534" s="5">
        <v>39508</v>
      </c>
      <c r="B534" t="s">
        <v>44</v>
      </c>
      <c r="C534" t="s">
        <v>36</v>
      </c>
      <c r="D534" t="s">
        <v>37</v>
      </c>
      <c r="E534">
        <v>10</v>
      </c>
      <c r="F534" s="6">
        <v>1540</v>
      </c>
      <c r="G534" s="6">
        <v>541.15599999999995</v>
      </c>
    </row>
    <row r="535" spans="1:7" x14ac:dyDescent="0.35">
      <c r="A535" s="5">
        <v>39508</v>
      </c>
      <c r="B535" t="s">
        <v>35</v>
      </c>
      <c r="C535" t="s">
        <v>41</v>
      </c>
      <c r="D535" t="s">
        <v>37</v>
      </c>
      <c r="E535">
        <v>10</v>
      </c>
      <c r="F535" s="6">
        <v>2500</v>
      </c>
      <c r="G535" s="6">
        <v>968.75</v>
      </c>
    </row>
    <row r="536" spans="1:7" x14ac:dyDescent="0.35">
      <c r="A536" s="5">
        <v>39508</v>
      </c>
      <c r="B536" t="s">
        <v>35</v>
      </c>
      <c r="C536" t="s">
        <v>36</v>
      </c>
      <c r="D536" t="s">
        <v>38</v>
      </c>
      <c r="E536">
        <v>9</v>
      </c>
      <c r="F536" s="6">
        <v>1350</v>
      </c>
      <c r="G536" s="6">
        <v>566.73</v>
      </c>
    </row>
    <row r="537" spans="1:7" x14ac:dyDescent="0.35">
      <c r="A537" s="5">
        <v>39508</v>
      </c>
      <c r="B537" t="s">
        <v>42</v>
      </c>
      <c r="C537" t="s">
        <v>41</v>
      </c>
      <c r="D537" t="s">
        <v>37</v>
      </c>
      <c r="E537">
        <v>8</v>
      </c>
      <c r="F537" s="6">
        <v>1440</v>
      </c>
      <c r="G537" s="6">
        <v>479.66399999999999</v>
      </c>
    </row>
    <row r="538" spans="1:7" x14ac:dyDescent="0.35">
      <c r="A538" s="5">
        <v>39508</v>
      </c>
      <c r="B538" t="s">
        <v>43</v>
      </c>
      <c r="C538" t="s">
        <v>36</v>
      </c>
      <c r="D538" t="s">
        <v>40</v>
      </c>
      <c r="E538">
        <v>7</v>
      </c>
      <c r="F538" s="6">
        <v>1757</v>
      </c>
      <c r="G538" s="6">
        <v>786.25750000000005</v>
      </c>
    </row>
    <row r="539" spans="1:7" x14ac:dyDescent="0.35">
      <c r="A539" s="5">
        <v>39508</v>
      </c>
      <c r="B539" t="s">
        <v>42</v>
      </c>
      <c r="C539" t="s">
        <v>41</v>
      </c>
      <c r="D539" t="s">
        <v>40</v>
      </c>
      <c r="E539">
        <v>6</v>
      </c>
      <c r="F539" s="6">
        <v>924</v>
      </c>
      <c r="G539" s="6">
        <v>387.98759999999999</v>
      </c>
    </row>
    <row r="540" spans="1:7" x14ac:dyDescent="0.35">
      <c r="A540" s="5">
        <v>39508</v>
      </c>
      <c r="B540" t="s">
        <v>35</v>
      </c>
      <c r="C540" t="s">
        <v>39</v>
      </c>
      <c r="D540" t="s">
        <v>38</v>
      </c>
      <c r="E540">
        <v>8</v>
      </c>
      <c r="F540" s="6">
        <v>1536</v>
      </c>
      <c r="G540" s="6">
        <v>537.59999999999991</v>
      </c>
    </row>
    <row r="541" spans="1:7" x14ac:dyDescent="0.35">
      <c r="A541" s="5">
        <v>39508</v>
      </c>
      <c r="B541" t="s">
        <v>35</v>
      </c>
      <c r="C541" t="s">
        <v>39</v>
      </c>
      <c r="D541" t="s">
        <v>40</v>
      </c>
      <c r="E541">
        <v>8</v>
      </c>
      <c r="F541" s="6">
        <v>1976</v>
      </c>
      <c r="G541" s="6">
        <v>592.99759999999992</v>
      </c>
    </row>
    <row r="542" spans="1:7" x14ac:dyDescent="0.35">
      <c r="A542" s="5">
        <v>39539</v>
      </c>
      <c r="B542" t="s">
        <v>35</v>
      </c>
      <c r="C542" t="s">
        <v>36</v>
      </c>
      <c r="D542" t="s">
        <v>38</v>
      </c>
      <c r="E542">
        <v>9</v>
      </c>
      <c r="F542" s="6">
        <v>2331</v>
      </c>
      <c r="G542" s="6">
        <v>826.33949999999993</v>
      </c>
    </row>
    <row r="543" spans="1:7" x14ac:dyDescent="0.35">
      <c r="A543" s="5">
        <v>39539</v>
      </c>
      <c r="B543" t="s">
        <v>35</v>
      </c>
      <c r="C543" t="s">
        <v>41</v>
      </c>
      <c r="D543" t="s">
        <v>38</v>
      </c>
      <c r="E543">
        <v>8</v>
      </c>
      <c r="F543" s="6">
        <v>2160</v>
      </c>
      <c r="G543" s="6">
        <v>936.14400000000001</v>
      </c>
    </row>
    <row r="544" spans="1:7" x14ac:dyDescent="0.35">
      <c r="A544" s="5">
        <v>39539</v>
      </c>
      <c r="B544" t="s">
        <v>43</v>
      </c>
      <c r="C544" t="s">
        <v>36</v>
      </c>
      <c r="D544" t="s">
        <v>40</v>
      </c>
      <c r="E544">
        <v>10</v>
      </c>
      <c r="F544" s="6">
        <v>1800</v>
      </c>
      <c r="G544" s="6">
        <v>715.5</v>
      </c>
    </row>
    <row r="545" spans="1:7" x14ac:dyDescent="0.35">
      <c r="A545" s="5">
        <v>39539</v>
      </c>
      <c r="B545" t="s">
        <v>43</v>
      </c>
      <c r="C545" t="s">
        <v>39</v>
      </c>
      <c r="D545" t="s">
        <v>40</v>
      </c>
      <c r="E545">
        <v>6</v>
      </c>
      <c r="F545" s="6">
        <v>1176</v>
      </c>
      <c r="G545" s="6">
        <v>487.0992</v>
      </c>
    </row>
    <row r="546" spans="1:7" x14ac:dyDescent="0.35">
      <c r="A546" s="5">
        <v>39539</v>
      </c>
      <c r="B546" t="s">
        <v>43</v>
      </c>
      <c r="C546" t="s">
        <v>36</v>
      </c>
      <c r="D546" t="s">
        <v>40</v>
      </c>
      <c r="E546">
        <v>8</v>
      </c>
      <c r="F546" s="6">
        <v>1248</v>
      </c>
      <c r="G546" s="6">
        <v>454.27199999999999</v>
      </c>
    </row>
    <row r="547" spans="1:7" x14ac:dyDescent="0.35">
      <c r="A547" s="5">
        <v>39539</v>
      </c>
      <c r="B547" t="s">
        <v>44</v>
      </c>
      <c r="C547" t="s">
        <v>41</v>
      </c>
      <c r="D547" t="s">
        <v>37</v>
      </c>
      <c r="E547">
        <v>10</v>
      </c>
      <c r="F547" s="6">
        <v>1270</v>
      </c>
      <c r="G547" s="6">
        <v>411.86099999999999</v>
      </c>
    </row>
    <row r="548" spans="1:7" x14ac:dyDescent="0.35">
      <c r="A548" s="5">
        <v>39539</v>
      </c>
      <c r="B548" t="s">
        <v>35</v>
      </c>
      <c r="C548" t="s">
        <v>39</v>
      </c>
      <c r="D548" t="s">
        <v>37</v>
      </c>
      <c r="E548">
        <v>10</v>
      </c>
      <c r="F548" s="6">
        <v>2280</v>
      </c>
      <c r="G548" s="6">
        <v>720.25200000000007</v>
      </c>
    </row>
    <row r="549" spans="1:7" x14ac:dyDescent="0.35">
      <c r="A549" s="5">
        <v>39539</v>
      </c>
      <c r="B549" t="s">
        <v>43</v>
      </c>
      <c r="C549" t="s">
        <v>39</v>
      </c>
      <c r="D549" t="s">
        <v>40</v>
      </c>
      <c r="E549">
        <v>8</v>
      </c>
      <c r="F549" s="6">
        <v>2248</v>
      </c>
      <c r="G549" s="6">
        <v>842.32559999999989</v>
      </c>
    </row>
    <row r="550" spans="1:7" x14ac:dyDescent="0.35">
      <c r="A550" s="5">
        <v>39539</v>
      </c>
      <c r="B550" t="s">
        <v>35</v>
      </c>
      <c r="C550" t="s">
        <v>36</v>
      </c>
      <c r="D550" t="s">
        <v>37</v>
      </c>
      <c r="E550">
        <v>10</v>
      </c>
      <c r="F550" s="6">
        <v>1250</v>
      </c>
      <c r="G550" s="6">
        <v>431.5</v>
      </c>
    </row>
    <row r="551" spans="1:7" x14ac:dyDescent="0.35">
      <c r="A551" s="5">
        <v>39539</v>
      </c>
      <c r="B551" t="s">
        <v>44</v>
      </c>
      <c r="C551" t="s">
        <v>39</v>
      </c>
      <c r="D551" t="s">
        <v>38</v>
      </c>
      <c r="E551">
        <v>10</v>
      </c>
      <c r="F551" s="6">
        <v>1090</v>
      </c>
      <c r="G551" s="6">
        <v>408.64100000000002</v>
      </c>
    </row>
    <row r="552" spans="1:7" x14ac:dyDescent="0.35">
      <c r="A552" s="5">
        <v>39539</v>
      </c>
      <c r="B552" t="s">
        <v>44</v>
      </c>
      <c r="C552" t="s">
        <v>36</v>
      </c>
      <c r="D552" t="s">
        <v>38</v>
      </c>
      <c r="E552">
        <v>8</v>
      </c>
      <c r="F552" s="6">
        <v>856</v>
      </c>
      <c r="G552" s="6">
        <v>267.928</v>
      </c>
    </row>
    <row r="553" spans="1:7" x14ac:dyDescent="0.35">
      <c r="A553" s="5">
        <v>39539</v>
      </c>
      <c r="B553" t="s">
        <v>42</v>
      </c>
      <c r="C553" t="s">
        <v>41</v>
      </c>
      <c r="D553" t="s">
        <v>37</v>
      </c>
      <c r="E553">
        <v>7</v>
      </c>
      <c r="F553" s="6">
        <v>1456</v>
      </c>
      <c r="G553" s="6">
        <v>442.47840000000002</v>
      </c>
    </row>
    <row r="554" spans="1:7" x14ac:dyDescent="0.35">
      <c r="A554" s="5">
        <v>39539</v>
      </c>
      <c r="B554" t="s">
        <v>35</v>
      </c>
      <c r="C554" t="s">
        <v>41</v>
      </c>
      <c r="D554" t="s">
        <v>37</v>
      </c>
      <c r="E554">
        <v>7</v>
      </c>
      <c r="F554" s="6">
        <v>735</v>
      </c>
      <c r="G554" s="6">
        <v>249.9735</v>
      </c>
    </row>
    <row r="555" spans="1:7" x14ac:dyDescent="0.35">
      <c r="A555" s="5">
        <v>39539</v>
      </c>
      <c r="B555" t="s">
        <v>42</v>
      </c>
      <c r="C555" t="s">
        <v>39</v>
      </c>
      <c r="D555" t="s">
        <v>38</v>
      </c>
      <c r="E555">
        <v>7</v>
      </c>
      <c r="F555" s="6">
        <v>1617</v>
      </c>
      <c r="G555" s="6">
        <v>635.3193</v>
      </c>
    </row>
    <row r="556" spans="1:7" x14ac:dyDescent="0.35">
      <c r="A556" s="5">
        <v>39539</v>
      </c>
      <c r="B556" t="s">
        <v>43</v>
      </c>
      <c r="C556" t="s">
        <v>39</v>
      </c>
      <c r="D556" t="s">
        <v>38</v>
      </c>
      <c r="E556">
        <v>8</v>
      </c>
      <c r="F556" s="6">
        <v>2176</v>
      </c>
      <c r="G556" s="6">
        <v>770.08640000000003</v>
      </c>
    </row>
    <row r="557" spans="1:7" x14ac:dyDescent="0.35">
      <c r="A557" s="5">
        <v>39539</v>
      </c>
      <c r="B557" t="s">
        <v>44</v>
      </c>
      <c r="C557" t="s">
        <v>39</v>
      </c>
      <c r="D557" t="s">
        <v>37</v>
      </c>
      <c r="E557">
        <v>8</v>
      </c>
      <c r="F557" s="6">
        <v>1880</v>
      </c>
      <c r="G557" s="6">
        <v>659.88</v>
      </c>
    </row>
    <row r="558" spans="1:7" x14ac:dyDescent="0.35">
      <c r="A558" s="5">
        <v>39539</v>
      </c>
      <c r="B558" t="s">
        <v>35</v>
      </c>
      <c r="C558" t="s">
        <v>36</v>
      </c>
      <c r="D558" t="s">
        <v>40</v>
      </c>
      <c r="E558">
        <v>7</v>
      </c>
      <c r="F558" s="6">
        <v>1155</v>
      </c>
      <c r="G558" s="6">
        <v>460.26750000000004</v>
      </c>
    </row>
    <row r="559" spans="1:7" x14ac:dyDescent="0.35">
      <c r="A559" s="5">
        <v>39539</v>
      </c>
      <c r="B559" t="s">
        <v>43</v>
      </c>
      <c r="C559" t="s">
        <v>39</v>
      </c>
      <c r="D559" t="s">
        <v>40</v>
      </c>
      <c r="E559">
        <v>6</v>
      </c>
      <c r="F559" s="6">
        <v>1638</v>
      </c>
      <c r="G559" s="6">
        <v>553.64400000000001</v>
      </c>
    </row>
    <row r="560" spans="1:7" x14ac:dyDescent="0.35">
      <c r="A560" s="5">
        <v>39539</v>
      </c>
      <c r="B560" t="s">
        <v>43</v>
      </c>
      <c r="C560" t="s">
        <v>36</v>
      </c>
      <c r="D560" t="s">
        <v>38</v>
      </c>
      <c r="E560">
        <v>8</v>
      </c>
      <c r="F560" s="6">
        <v>2240</v>
      </c>
      <c r="G560" s="6">
        <v>864.64</v>
      </c>
    </row>
    <row r="561" spans="1:7" x14ac:dyDescent="0.35">
      <c r="A561" s="5">
        <v>39539</v>
      </c>
      <c r="B561" t="s">
        <v>42</v>
      </c>
      <c r="C561" t="s">
        <v>39</v>
      </c>
      <c r="D561" t="s">
        <v>40</v>
      </c>
      <c r="E561">
        <v>7</v>
      </c>
      <c r="F561" s="6">
        <v>1141</v>
      </c>
      <c r="G561" s="6">
        <v>388.05410000000001</v>
      </c>
    </row>
    <row r="562" spans="1:7" x14ac:dyDescent="0.35">
      <c r="A562" s="5">
        <v>39539</v>
      </c>
      <c r="B562" t="s">
        <v>42</v>
      </c>
      <c r="C562" t="s">
        <v>41</v>
      </c>
      <c r="D562" t="s">
        <v>38</v>
      </c>
      <c r="E562">
        <v>6</v>
      </c>
      <c r="F562" s="6">
        <v>1506</v>
      </c>
      <c r="G562" s="6">
        <v>476.19719999999995</v>
      </c>
    </row>
    <row r="563" spans="1:7" x14ac:dyDescent="0.35">
      <c r="A563" s="5">
        <v>39539</v>
      </c>
      <c r="B563" t="s">
        <v>44</v>
      </c>
      <c r="C563" t="s">
        <v>36</v>
      </c>
      <c r="D563" t="s">
        <v>40</v>
      </c>
      <c r="E563">
        <v>6</v>
      </c>
      <c r="F563" s="6">
        <v>1482</v>
      </c>
      <c r="G563" s="6">
        <v>481.05720000000002</v>
      </c>
    </row>
    <row r="564" spans="1:7" x14ac:dyDescent="0.35">
      <c r="A564" s="5">
        <v>39539</v>
      </c>
      <c r="B564" t="s">
        <v>35</v>
      </c>
      <c r="C564" t="s">
        <v>41</v>
      </c>
      <c r="D564" t="s">
        <v>40</v>
      </c>
      <c r="E564">
        <v>8</v>
      </c>
      <c r="F564" s="6">
        <v>1712</v>
      </c>
      <c r="G564" s="6">
        <v>724.17599999999993</v>
      </c>
    </row>
    <row r="565" spans="1:7" x14ac:dyDescent="0.35">
      <c r="A565" s="5">
        <v>39539</v>
      </c>
      <c r="B565" t="s">
        <v>44</v>
      </c>
      <c r="C565" t="s">
        <v>36</v>
      </c>
      <c r="D565" t="s">
        <v>37</v>
      </c>
      <c r="E565">
        <v>9</v>
      </c>
      <c r="F565" s="6">
        <v>2214</v>
      </c>
      <c r="G565" s="6">
        <v>785.74860000000001</v>
      </c>
    </row>
    <row r="566" spans="1:7" x14ac:dyDescent="0.35">
      <c r="A566" s="5">
        <v>39539</v>
      </c>
      <c r="B566" t="s">
        <v>42</v>
      </c>
      <c r="C566" t="s">
        <v>36</v>
      </c>
      <c r="D566" t="s">
        <v>40</v>
      </c>
      <c r="E566">
        <v>8</v>
      </c>
      <c r="F566" s="6">
        <v>1104</v>
      </c>
      <c r="G566" s="6">
        <v>461.58240000000001</v>
      </c>
    </row>
    <row r="567" spans="1:7" x14ac:dyDescent="0.35">
      <c r="A567" s="5">
        <v>39539</v>
      </c>
      <c r="B567" t="s">
        <v>43</v>
      </c>
      <c r="C567" t="s">
        <v>36</v>
      </c>
      <c r="D567" t="s">
        <v>40</v>
      </c>
      <c r="E567">
        <v>7</v>
      </c>
      <c r="F567" s="6">
        <v>1113</v>
      </c>
      <c r="G567" s="6">
        <v>438.63330000000002</v>
      </c>
    </row>
    <row r="568" spans="1:7" x14ac:dyDescent="0.35">
      <c r="A568" s="5">
        <v>39539</v>
      </c>
      <c r="B568" t="s">
        <v>44</v>
      </c>
      <c r="C568" t="s">
        <v>41</v>
      </c>
      <c r="D568" t="s">
        <v>40</v>
      </c>
      <c r="E568">
        <v>8</v>
      </c>
      <c r="F568" s="6">
        <v>2304</v>
      </c>
      <c r="G568" s="6">
        <v>802.25279999999998</v>
      </c>
    </row>
    <row r="569" spans="1:7" x14ac:dyDescent="0.35">
      <c r="A569" s="5">
        <v>39539</v>
      </c>
      <c r="B569" t="s">
        <v>42</v>
      </c>
      <c r="C569" t="s">
        <v>39</v>
      </c>
      <c r="D569" t="s">
        <v>37</v>
      </c>
      <c r="E569">
        <v>10</v>
      </c>
      <c r="F569" s="6">
        <v>2200</v>
      </c>
      <c r="G569" s="6">
        <v>811.58</v>
      </c>
    </row>
    <row r="570" spans="1:7" x14ac:dyDescent="0.35">
      <c r="A570" s="5">
        <v>39539</v>
      </c>
      <c r="B570" t="s">
        <v>42</v>
      </c>
      <c r="C570" t="s">
        <v>36</v>
      </c>
      <c r="D570" t="s">
        <v>38</v>
      </c>
      <c r="E570">
        <v>6</v>
      </c>
      <c r="F570" s="6">
        <v>1488</v>
      </c>
      <c r="G570" s="6">
        <v>668.85599999999999</v>
      </c>
    </row>
    <row r="571" spans="1:7" x14ac:dyDescent="0.35">
      <c r="A571" s="5">
        <v>39539</v>
      </c>
      <c r="B571" t="s">
        <v>35</v>
      </c>
      <c r="C571" t="s">
        <v>39</v>
      </c>
      <c r="D571" t="s">
        <v>38</v>
      </c>
      <c r="E571">
        <v>7</v>
      </c>
      <c r="F571" s="6">
        <v>714</v>
      </c>
      <c r="G571" s="6">
        <v>260.61</v>
      </c>
    </row>
    <row r="572" spans="1:7" x14ac:dyDescent="0.35">
      <c r="A572" s="5">
        <v>39539</v>
      </c>
      <c r="B572" t="s">
        <v>44</v>
      </c>
      <c r="C572" t="s">
        <v>39</v>
      </c>
      <c r="D572" t="s">
        <v>40</v>
      </c>
      <c r="E572">
        <v>8</v>
      </c>
      <c r="F572" s="6">
        <v>1488</v>
      </c>
      <c r="G572" s="6">
        <v>585.08159999999998</v>
      </c>
    </row>
    <row r="573" spans="1:7" x14ac:dyDescent="0.35">
      <c r="A573" s="5">
        <v>39539</v>
      </c>
      <c r="B573" t="s">
        <v>44</v>
      </c>
      <c r="C573" t="s">
        <v>41</v>
      </c>
      <c r="D573" t="s">
        <v>38</v>
      </c>
      <c r="E573">
        <v>10</v>
      </c>
      <c r="F573" s="6">
        <v>1990</v>
      </c>
      <c r="G573" s="6">
        <v>699.48500000000001</v>
      </c>
    </row>
    <row r="574" spans="1:7" x14ac:dyDescent="0.35">
      <c r="A574" s="5">
        <v>39539</v>
      </c>
      <c r="B574" t="s">
        <v>35</v>
      </c>
      <c r="C574" t="s">
        <v>39</v>
      </c>
      <c r="D574" t="s">
        <v>40</v>
      </c>
      <c r="E574">
        <v>9</v>
      </c>
      <c r="F574" s="6">
        <v>2385</v>
      </c>
      <c r="G574" s="6">
        <v>824.25600000000009</v>
      </c>
    </row>
    <row r="575" spans="1:7" x14ac:dyDescent="0.35">
      <c r="A575" s="5">
        <v>39539</v>
      </c>
      <c r="B575" t="s">
        <v>42</v>
      </c>
      <c r="C575" t="s">
        <v>36</v>
      </c>
      <c r="D575" t="s">
        <v>37</v>
      </c>
      <c r="E575">
        <v>6</v>
      </c>
      <c r="F575" s="6">
        <v>1446</v>
      </c>
      <c r="G575" s="6">
        <v>468.93779999999998</v>
      </c>
    </row>
    <row r="576" spans="1:7" x14ac:dyDescent="0.35">
      <c r="A576" s="5">
        <v>39539</v>
      </c>
      <c r="B576" t="s">
        <v>43</v>
      </c>
      <c r="C576" t="s">
        <v>36</v>
      </c>
      <c r="D576" t="s">
        <v>40</v>
      </c>
      <c r="E576">
        <v>10</v>
      </c>
      <c r="F576" s="6">
        <v>2000</v>
      </c>
      <c r="G576" s="6">
        <v>623.80000000000007</v>
      </c>
    </row>
    <row r="577" spans="1:7" x14ac:dyDescent="0.35">
      <c r="A577" s="5">
        <v>39539</v>
      </c>
      <c r="B577" t="s">
        <v>42</v>
      </c>
      <c r="C577" t="s">
        <v>41</v>
      </c>
      <c r="D577" t="s">
        <v>40</v>
      </c>
      <c r="E577">
        <v>10</v>
      </c>
      <c r="F577" s="6">
        <v>2740</v>
      </c>
      <c r="G577" s="6">
        <v>1167.5139999999999</v>
      </c>
    </row>
    <row r="578" spans="1:7" x14ac:dyDescent="0.35">
      <c r="A578" s="5">
        <v>39569</v>
      </c>
      <c r="B578" t="s">
        <v>43</v>
      </c>
      <c r="C578" t="s">
        <v>36</v>
      </c>
      <c r="D578" t="s">
        <v>40</v>
      </c>
      <c r="E578">
        <v>10</v>
      </c>
      <c r="F578" s="6">
        <v>2210</v>
      </c>
      <c r="G578" s="6">
        <v>992.95299999999997</v>
      </c>
    </row>
    <row r="579" spans="1:7" x14ac:dyDescent="0.35">
      <c r="A579" s="5">
        <v>39569</v>
      </c>
      <c r="B579" t="s">
        <v>35</v>
      </c>
      <c r="C579" t="s">
        <v>39</v>
      </c>
      <c r="D579" t="s">
        <v>37</v>
      </c>
      <c r="E579">
        <v>10</v>
      </c>
      <c r="F579" s="6">
        <v>2190</v>
      </c>
      <c r="G579" s="6">
        <v>938.63400000000001</v>
      </c>
    </row>
    <row r="580" spans="1:7" x14ac:dyDescent="0.35">
      <c r="A580" s="5">
        <v>39569</v>
      </c>
      <c r="B580" t="s">
        <v>42</v>
      </c>
      <c r="C580" t="s">
        <v>39</v>
      </c>
      <c r="D580" t="s">
        <v>38</v>
      </c>
      <c r="E580">
        <v>10</v>
      </c>
      <c r="F580" s="6">
        <v>1720</v>
      </c>
      <c r="G580" s="6">
        <v>695.05200000000002</v>
      </c>
    </row>
    <row r="581" spans="1:7" x14ac:dyDescent="0.35">
      <c r="A581" s="5">
        <v>39569</v>
      </c>
      <c r="B581" t="s">
        <v>43</v>
      </c>
      <c r="C581" t="s">
        <v>39</v>
      </c>
      <c r="D581" t="s">
        <v>40</v>
      </c>
      <c r="E581">
        <v>9</v>
      </c>
      <c r="F581" s="6">
        <v>1566</v>
      </c>
      <c r="G581" s="6">
        <v>580.82939999999996</v>
      </c>
    </row>
    <row r="582" spans="1:7" x14ac:dyDescent="0.35">
      <c r="A582" s="5">
        <v>39569</v>
      </c>
      <c r="B582" t="s">
        <v>44</v>
      </c>
      <c r="C582" t="s">
        <v>39</v>
      </c>
      <c r="D582" t="s">
        <v>38</v>
      </c>
      <c r="E582">
        <v>9</v>
      </c>
      <c r="F582" s="6">
        <v>2196</v>
      </c>
      <c r="G582" s="6">
        <v>851.60879999999997</v>
      </c>
    </row>
    <row r="583" spans="1:7" x14ac:dyDescent="0.35">
      <c r="A583" s="5">
        <v>39569</v>
      </c>
      <c r="B583" t="s">
        <v>44</v>
      </c>
      <c r="C583" t="s">
        <v>41</v>
      </c>
      <c r="D583" t="s">
        <v>38</v>
      </c>
      <c r="E583">
        <v>10</v>
      </c>
      <c r="F583" s="6">
        <v>1520</v>
      </c>
      <c r="G583" s="6">
        <v>660.28800000000001</v>
      </c>
    </row>
    <row r="584" spans="1:7" x14ac:dyDescent="0.35">
      <c r="A584" s="5">
        <v>39569</v>
      </c>
      <c r="B584" t="s">
        <v>43</v>
      </c>
      <c r="C584" t="s">
        <v>36</v>
      </c>
      <c r="D584" t="s">
        <v>40</v>
      </c>
      <c r="E584">
        <v>9</v>
      </c>
      <c r="F584" s="6">
        <v>2331</v>
      </c>
      <c r="G584" s="6">
        <v>861.07140000000004</v>
      </c>
    </row>
    <row r="585" spans="1:7" x14ac:dyDescent="0.35">
      <c r="A585" s="5">
        <v>39569</v>
      </c>
      <c r="B585" t="s">
        <v>42</v>
      </c>
      <c r="C585" t="s">
        <v>41</v>
      </c>
      <c r="D585" t="s">
        <v>38</v>
      </c>
      <c r="E585">
        <v>10</v>
      </c>
      <c r="F585" s="6">
        <v>1710</v>
      </c>
      <c r="G585" s="6">
        <v>646.20900000000006</v>
      </c>
    </row>
    <row r="586" spans="1:7" x14ac:dyDescent="0.35">
      <c r="A586" s="5">
        <v>39569</v>
      </c>
      <c r="B586" t="s">
        <v>44</v>
      </c>
      <c r="C586" t="s">
        <v>41</v>
      </c>
      <c r="D586" t="s">
        <v>40</v>
      </c>
      <c r="E586">
        <v>7</v>
      </c>
      <c r="F586" s="6">
        <v>903</v>
      </c>
      <c r="G586" s="6">
        <v>325.80240000000003</v>
      </c>
    </row>
    <row r="587" spans="1:7" x14ac:dyDescent="0.35">
      <c r="A587" s="5">
        <v>39569</v>
      </c>
      <c r="B587" t="s">
        <v>35</v>
      </c>
      <c r="C587" t="s">
        <v>36</v>
      </c>
      <c r="D587" t="s">
        <v>38</v>
      </c>
      <c r="E587">
        <v>9</v>
      </c>
      <c r="F587" s="6">
        <v>2205</v>
      </c>
      <c r="G587" s="6">
        <v>954.9855</v>
      </c>
    </row>
    <row r="588" spans="1:7" x14ac:dyDescent="0.35">
      <c r="A588" s="5">
        <v>39569</v>
      </c>
      <c r="B588" t="s">
        <v>43</v>
      </c>
      <c r="C588" t="s">
        <v>39</v>
      </c>
      <c r="D588" t="s">
        <v>38</v>
      </c>
      <c r="E588">
        <v>8</v>
      </c>
      <c r="F588" s="6">
        <v>1664</v>
      </c>
      <c r="G588" s="6">
        <v>671.09119999999996</v>
      </c>
    </row>
    <row r="589" spans="1:7" x14ac:dyDescent="0.35">
      <c r="A589" s="5">
        <v>39569</v>
      </c>
      <c r="B589" t="s">
        <v>42</v>
      </c>
      <c r="C589" t="s">
        <v>36</v>
      </c>
      <c r="D589" t="s">
        <v>40</v>
      </c>
      <c r="E589">
        <v>10</v>
      </c>
      <c r="F589" s="6">
        <v>1010</v>
      </c>
      <c r="G589" s="6">
        <v>385.82</v>
      </c>
    </row>
    <row r="590" spans="1:7" x14ac:dyDescent="0.35">
      <c r="A590" s="5">
        <v>39569</v>
      </c>
      <c r="B590" t="s">
        <v>44</v>
      </c>
      <c r="C590" t="s">
        <v>36</v>
      </c>
      <c r="D590" t="s">
        <v>40</v>
      </c>
      <c r="E590">
        <v>10</v>
      </c>
      <c r="F590" s="6">
        <v>2660</v>
      </c>
      <c r="G590" s="6">
        <v>841.09199999999998</v>
      </c>
    </row>
    <row r="591" spans="1:7" x14ac:dyDescent="0.35">
      <c r="A591" s="5">
        <v>39569</v>
      </c>
      <c r="B591" t="s">
        <v>42</v>
      </c>
      <c r="C591" t="s">
        <v>39</v>
      </c>
      <c r="D591" t="s">
        <v>40</v>
      </c>
      <c r="E591">
        <v>7</v>
      </c>
      <c r="F591" s="6">
        <v>749</v>
      </c>
      <c r="G591" s="6">
        <v>304.99279999999999</v>
      </c>
    </row>
    <row r="592" spans="1:7" x14ac:dyDescent="0.35">
      <c r="A592" s="5">
        <v>39569</v>
      </c>
      <c r="B592" t="s">
        <v>43</v>
      </c>
      <c r="C592" t="s">
        <v>36</v>
      </c>
      <c r="D592" t="s">
        <v>38</v>
      </c>
      <c r="E592">
        <v>10</v>
      </c>
      <c r="F592" s="6">
        <v>1220</v>
      </c>
      <c r="G592" s="6">
        <v>443.83600000000001</v>
      </c>
    </row>
    <row r="593" spans="1:7" x14ac:dyDescent="0.35">
      <c r="A593" s="5">
        <v>39569</v>
      </c>
      <c r="B593" t="s">
        <v>35</v>
      </c>
      <c r="C593" t="s">
        <v>39</v>
      </c>
      <c r="D593" t="s">
        <v>40</v>
      </c>
      <c r="E593">
        <v>6</v>
      </c>
      <c r="F593" s="6">
        <v>1014</v>
      </c>
      <c r="G593" s="6">
        <v>341.41379999999998</v>
      </c>
    </row>
    <row r="594" spans="1:7" x14ac:dyDescent="0.35">
      <c r="A594" s="5">
        <v>39569</v>
      </c>
      <c r="B594" t="s">
        <v>42</v>
      </c>
      <c r="C594" t="s">
        <v>39</v>
      </c>
      <c r="D594" t="s">
        <v>37</v>
      </c>
      <c r="E594">
        <v>8</v>
      </c>
      <c r="F594" s="6">
        <v>1008</v>
      </c>
      <c r="G594" s="6">
        <v>437.47199999999998</v>
      </c>
    </row>
    <row r="595" spans="1:7" x14ac:dyDescent="0.35">
      <c r="A595" s="5">
        <v>39569</v>
      </c>
      <c r="B595" t="s">
        <v>42</v>
      </c>
      <c r="C595" t="s">
        <v>41</v>
      </c>
      <c r="D595" t="s">
        <v>37</v>
      </c>
      <c r="E595">
        <v>6</v>
      </c>
      <c r="F595" s="6">
        <v>1638</v>
      </c>
      <c r="G595" s="6">
        <v>621.45720000000006</v>
      </c>
    </row>
    <row r="596" spans="1:7" x14ac:dyDescent="0.35">
      <c r="A596" s="5">
        <v>39569</v>
      </c>
      <c r="B596" t="s">
        <v>42</v>
      </c>
      <c r="C596" t="s">
        <v>36</v>
      </c>
      <c r="D596" t="s">
        <v>37</v>
      </c>
      <c r="E596">
        <v>9</v>
      </c>
      <c r="F596" s="6">
        <v>1665</v>
      </c>
      <c r="G596" s="6">
        <v>608.22450000000003</v>
      </c>
    </row>
    <row r="597" spans="1:7" x14ac:dyDescent="0.35">
      <c r="A597" s="5">
        <v>39569</v>
      </c>
      <c r="B597" t="s">
        <v>44</v>
      </c>
      <c r="C597" t="s">
        <v>39</v>
      </c>
      <c r="D597" t="s">
        <v>40</v>
      </c>
      <c r="E597">
        <v>9</v>
      </c>
      <c r="F597" s="6">
        <v>1737</v>
      </c>
      <c r="G597" s="6">
        <v>529.95870000000002</v>
      </c>
    </row>
    <row r="598" spans="1:7" x14ac:dyDescent="0.35">
      <c r="A598" s="5">
        <v>39569</v>
      </c>
      <c r="B598" t="s">
        <v>44</v>
      </c>
      <c r="C598" t="s">
        <v>39</v>
      </c>
      <c r="D598" t="s">
        <v>37</v>
      </c>
      <c r="E598">
        <v>7</v>
      </c>
      <c r="F598" s="6">
        <v>1610</v>
      </c>
      <c r="G598" s="6">
        <v>483.16099999999994</v>
      </c>
    </row>
    <row r="599" spans="1:7" x14ac:dyDescent="0.35">
      <c r="A599" s="5">
        <v>39569</v>
      </c>
      <c r="B599" t="s">
        <v>35</v>
      </c>
      <c r="C599" t="s">
        <v>41</v>
      </c>
      <c r="D599" t="s">
        <v>37</v>
      </c>
      <c r="E599">
        <v>6</v>
      </c>
      <c r="F599" s="6">
        <v>750</v>
      </c>
      <c r="G599" s="6">
        <v>292.125</v>
      </c>
    </row>
    <row r="600" spans="1:7" x14ac:dyDescent="0.35">
      <c r="A600" s="5">
        <v>39569</v>
      </c>
      <c r="B600" t="s">
        <v>35</v>
      </c>
      <c r="C600" t="s">
        <v>41</v>
      </c>
      <c r="D600" t="s">
        <v>38</v>
      </c>
      <c r="E600">
        <v>9</v>
      </c>
      <c r="F600" s="6">
        <v>1791</v>
      </c>
      <c r="G600" s="6">
        <v>755.80200000000002</v>
      </c>
    </row>
    <row r="601" spans="1:7" x14ac:dyDescent="0.35">
      <c r="A601" s="5">
        <v>39569</v>
      </c>
      <c r="B601" t="s">
        <v>44</v>
      </c>
      <c r="C601" t="s">
        <v>36</v>
      </c>
      <c r="D601" t="s">
        <v>37</v>
      </c>
      <c r="E601">
        <v>10</v>
      </c>
      <c r="F601" s="6">
        <v>1880</v>
      </c>
      <c r="G601" s="6">
        <v>679.62</v>
      </c>
    </row>
    <row r="602" spans="1:7" x14ac:dyDescent="0.35">
      <c r="A602" s="5">
        <v>39569</v>
      </c>
      <c r="B602" t="s">
        <v>43</v>
      </c>
      <c r="C602" t="s">
        <v>36</v>
      </c>
      <c r="D602" t="s">
        <v>40</v>
      </c>
      <c r="E602">
        <v>8</v>
      </c>
      <c r="F602" s="6">
        <v>1280</v>
      </c>
      <c r="G602" s="6">
        <v>475.392</v>
      </c>
    </row>
    <row r="603" spans="1:7" x14ac:dyDescent="0.35">
      <c r="A603" s="5">
        <v>39569</v>
      </c>
      <c r="B603" t="s">
        <v>44</v>
      </c>
      <c r="C603" t="s">
        <v>41</v>
      </c>
      <c r="D603" t="s">
        <v>37</v>
      </c>
      <c r="E603">
        <v>10</v>
      </c>
      <c r="F603" s="6">
        <v>1980</v>
      </c>
      <c r="G603" s="6">
        <v>680.52600000000007</v>
      </c>
    </row>
    <row r="604" spans="1:7" x14ac:dyDescent="0.35">
      <c r="A604" s="5">
        <v>39569</v>
      </c>
      <c r="B604" t="s">
        <v>43</v>
      </c>
      <c r="C604" t="s">
        <v>39</v>
      </c>
      <c r="D604" t="s">
        <v>40</v>
      </c>
      <c r="E604">
        <v>10</v>
      </c>
      <c r="F604" s="6">
        <v>2080</v>
      </c>
      <c r="G604" s="6">
        <v>716.14400000000001</v>
      </c>
    </row>
    <row r="605" spans="1:7" x14ac:dyDescent="0.35">
      <c r="A605" s="5">
        <v>39569</v>
      </c>
      <c r="B605" t="s">
        <v>44</v>
      </c>
      <c r="C605" t="s">
        <v>36</v>
      </c>
      <c r="D605" t="s">
        <v>38</v>
      </c>
      <c r="E605">
        <v>9</v>
      </c>
      <c r="F605" s="6">
        <v>2277</v>
      </c>
      <c r="G605" s="6">
        <v>969.77430000000004</v>
      </c>
    </row>
    <row r="606" spans="1:7" x14ac:dyDescent="0.35">
      <c r="A606" s="5">
        <v>39569</v>
      </c>
      <c r="B606" t="s">
        <v>35</v>
      </c>
      <c r="C606" t="s">
        <v>39</v>
      </c>
      <c r="D606" t="s">
        <v>38</v>
      </c>
      <c r="E606">
        <v>8</v>
      </c>
      <c r="F606" s="6">
        <v>1272</v>
      </c>
      <c r="G606" s="6">
        <v>566.2944</v>
      </c>
    </row>
    <row r="607" spans="1:7" x14ac:dyDescent="0.35">
      <c r="A607" s="5">
        <v>39569</v>
      </c>
      <c r="B607" t="s">
        <v>43</v>
      </c>
      <c r="C607" t="s">
        <v>36</v>
      </c>
      <c r="D607" t="s">
        <v>40</v>
      </c>
      <c r="E607">
        <v>6</v>
      </c>
      <c r="F607" s="6">
        <v>1254</v>
      </c>
      <c r="G607" s="6">
        <v>514.39080000000001</v>
      </c>
    </row>
    <row r="608" spans="1:7" x14ac:dyDescent="0.35">
      <c r="A608" s="5">
        <v>39569</v>
      </c>
      <c r="B608" t="s">
        <v>42</v>
      </c>
      <c r="C608" t="s">
        <v>36</v>
      </c>
      <c r="D608" t="s">
        <v>38</v>
      </c>
      <c r="E608">
        <v>7</v>
      </c>
      <c r="F608" s="6">
        <v>1603</v>
      </c>
      <c r="G608" s="6">
        <v>696.98440000000005</v>
      </c>
    </row>
    <row r="609" spans="1:7" x14ac:dyDescent="0.35">
      <c r="A609" s="5">
        <v>39569</v>
      </c>
      <c r="B609" t="s">
        <v>35</v>
      </c>
      <c r="C609" t="s">
        <v>41</v>
      </c>
      <c r="D609" t="s">
        <v>40</v>
      </c>
      <c r="E609">
        <v>6</v>
      </c>
      <c r="F609" s="6">
        <v>1530</v>
      </c>
      <c r="G609" s="6">
        <v>581.70600000000002</v>
      </c>
    </row>
    <row r="610" spans="1:7" x14ac:dyDescent="0.35">
      <c r="A610" s="5">
        <v>39569</v>
      </c>
      <c r="B610" t="s">
        <v>42</v>
      </c>
      <c r="C610" t="s">
        <v>41</v>
      </c>
      <c r="D610" t="s">
        <v>40</v>
      </c>
      <c r="E610">
        <v>7</v>
      </c>
      <c r="F610" s="6">
        <v>1862</v>
      </c>
      <c r="G610" s="6">
        <v>713.70459999999991</v>
      </c>
    </row>
    <row r="611" spans="1:7" x14ac:dyDescent="0.35">
      <c r="A611" s="5">
        <v>39569</v>
      </c>
      <c r="B611" t="s">
        <v>35</v>
      </c>
      <c r="C611" t="s">
        <v>36</v>
      </c>
      <c r="D611" t="s">
        <v>37</v>
      </c>
      <c r="E611">
        <v>7</v>
      </c>
      <c r="F611" s="6">
        <v>1484</v>
      </c>
      <c r="G611" s="6">
        <v>655.77960000000007</v>
      </c>
    </row>
    <row r="612" spans="1:7" x14ac:dyDescent="0.35">
      <c r="A612" s="5">
        <v>39569</v>
      </c>
      <c r="B612" t="s">
        <v>43</v>
      </c>
      <c r="C612" t="s">
        <v>39</v>
      </c>
      <c r="D612" t="s">
        <v>40</v>
      </c>
      <c r="E612">
        <v>8</v>
      </c>
      <c r="F612" s="6">
        <v>1472</v>
      </c>
      <c r="G612" s="6">
        <v>468.6848</v>
      </c>
    </row>
    <row r="613" spans="1:7" x14ac:dyDescent="0.35">
      <c r="A613" s="5">
        <v>39569</v>
      </c>
      <c r="B613" t="s">
        <v>35</v>
      </c>
      <c r="C613" t="s">
        <v>36</v>
      </c>
      <c r="D613" t="s">
        <v>40</v>
      </c>
      <c r="E613">
        <v>7</v>
      </c>
      <c r="F613" s="6">
        <v>1120</v>
      </c>
      <c r="G613" s="6">
        <v>488.43199999999996</v>
      </c>
    </row>
    <row r="614" spans="1:7" x14ac:dyDescent="0.35">
      <c r="A614" s="5">
        <v>39600</v>
      </c>
      <c r="B614" t="s">
        <v>43</v>
      </c>
      <c r="C614" t="s">
        <v>36</v>
      </c>
      <c r="D614" t="s">
        <v>40</v>
      </c>
      <c r="E614">
        <v>10</v>
      </c>
      <c r="F614" s="6">
        <v>1860</v>
      </c>
      <c r="G614" s="6">
        <v>724.65599999999995</v>
      </c>
    </row>
    <row r="615" spans="1:7" x14ac:dyDescent="0.35">
      <c r="A615" s="5">
        <v>39600</v>
      </c>
      <c r="B615" t="s">
        <v>43</v>
      </c>
      <c r="C615" t="s">
        <v>39</v>
      </c>
      <c r="D615" t="s">
        <v>40</v>
      </c>
      <c r="E615">
        <v>9</v>
      </c>
      <c r="F615" s="6">
        <v>1368</v>
      </c>
      <c r="G615" s="6">
        <v>421.48079999999999</v>
      </c>
    </row>
    <row r="616" spans="1:7" x14ac:dyDescent="0.35">
      <c r="A616" s="5">
        <v>39600</v>
      </c>
      <c r="B616" t="s">
        <v>44</v>
      </c>
      <c r="C616" t="s">
        <v>36</v>
      </c>
      <c r="D616" t="s">
        <v>37</v>
      </c>
      <c r="E616">
        <v>10</v>
      </c>
      <c r="F616" s="6">
        <v>2460</v>
      </c>
      <c r="G616" s="6">
        <v>774.9</v>
      </c>
    </row>
    <row r="617" spans="1:7" x14ac:dyDescent="0.35">
      <c r="A617" s="5">
        <v>39600</v>
      </c>
      <c r="B617" t="s">
        <v>44</v>
      </c>
      <c r="C617" t="s">
        <v>39</v>
      </c>
      <c r="D617" t="s">
        <v>40</v>
      </c>
      <c r="E617">
        <v>9</v>
      </c>
      <c r="F617" s="6">
        <v>1863</v>
      </c>
      <c r="G617" s="6">
        <v>799.04070000000002</v>
      </c>
    </row>
    <row r="618" spans="1:7" x14ac:dyDescent="0.35">
      <c r="A618" s="5">
        <v>39600</v>
      </c>
      <c r="B618" t="s">
        <v>35</v>
      </c>
      <c r="C618" t="s">
        <v>41</v>
      </c>
      <c r="D618" t="s">
        <v>38</v>
      </c>
      <c r="E618">
        <v>9</v>
      </c>
      <c r="F618" s="6">
        <v>2646</v>
      </c>
      <c r="G618" s="6">
        <v>892.23119999999994</v>
      </c>
    </row>
    <row r="619" spans="1:7" x14ac:dyDescent="0.35">
      <c r="A619" s="5">
        <v>39600</v>
      </c>
      <c r="B619" t="s">
        <v>42</v>
      </c>
      <c r="C619" t="s">
        <v>39</v>
      </c>
      <c r="D619" t="s">
        <v>37</v>
      </c>
      <c r="E619">
        <v>7</v>
      </c>
      <c r="F619" s="6">
        <v>1295</v>
      </c>
      <c r="G619" s="6">
        <v>526.029</v>
      </c>
    </row>
    <row r="620" spans="1:7" x14ac:dyDescent="0.35">
      <c r="A620" s="5">
        <v>39600</v>
      </c>
      <c r="B620" t="s">
        <v>44</v>
      </c>
      <c r="C620" t="s">
        <v>41</v>
      </c>
      <c r="D620" t="s">
        <v>37</v>
      </c>
      <c r="E620">
        <v>8</v>
      </c>
      <c r="F620" s="6">
        <v>1552</v>
      </c>
      <c r="G620" s="6">
        <v>615.36800000000005</v>
      </c>
    </row>
    <row r="621" spans="1:7" x14ac:dyDescent="0.35">
      <c r="A621" s="5">
        <v>39600</v>
      </c>
      <c r="B621" t="s">
        <v>44</v>
      </c>
      <c r="C621" t="s">
        <v>39</v>
      </c>
      <c r="D621" t="s">
        <v>38</v>
      </c>
      <c r="E621">
        <v>6</v>
      </c>
      <c r="F621" s="6">
        <v>612</v>
      </c>
      <c r="G621" s="6">
        <v>237.02759999999998</v>
      </c>
    </row>
    <row r="622" spans="1:7" x14ac:dyDescent="0.35">
      <c r="A622" s="5">
        <v>39600</v>
      </c>
      <c r="B622" t="s">
        <v>42</v>
      </c>
      <c r="C622" t="s">
        <v>36</v>
      </c>
      <c r="D622" t="s">
        <v>40</v>
      </c>
      <c r="E622">
        <v>9</v>
      </c>
      <c r="F622" s="6">
        <v>2376</v>
      </c>
      <c r="G622" s="6">
        <v>881.25840000000005</v>
      </c>
    </row>
    <row r="623" spans="1:7" x14ac:dyDescent="0.35">
      <c r="A623" s="5">
        <v>39600</v>
      </c>
      <c r="B623" t="s">
        <v>35</v>
      </c>
      <c r="C623" t="s">
        <v>36</v>
      </c>
      <c r="D623" t="s">
        <v>40</v>
      </c>
      <c r="E623">
        <v>7</v>
      </c>
      <c r="F623" s="6">
        <v>2023</v>
      </c>
      <c r="G623" s="6">
        <v>732.73060000000009</v>
      </c>
    </row>
    <row r="624" spans="1:7" x14ac:dyDescent="0.35">
      <c r="A624" s="5">
        <v>39600</v>
      </c>
      <c r="B624" t="s">
        <v>42</v>
      </c>
      <c r="C624" t="s">
        <v>39</v>
      </c>
      <c r="D624" t="s">
        <v>38</v>
      </c>
      <c r="E624">
        <v>7</v>
      </c>
      <c r="F624" s="6">
        <v>2009</v>
      </c>
      <c r="G624" s="6">
        <v>772.8623</v>
      </c>
    </row>
    <row r="625" spans="1:7" x14ac:dyDescent="0.35">
      <c r="A625" s="5">
        <v>39600</v>
      </c>
      <c r="B625" t="s">
        <v>44</v>
      </c>
      <c r="C625" t="s">
        <v>36</v>
      </c>
      <c r="D625" t="s">
        <v>40</v>
      </c>
      <c r="E625">
        <v>6</v>
      </c>
      <c r="F625" s="6">
        <v>1218</v>
      </c>
      <c r="G625" s="6">
        <v>441.64679999999998</v>
      </c>
    </row>
    <row r="626" spans="1:7" x14ac:dyDescent="0.35">
      <c r="A626" s="5">
        <v>39600</v>
      </c>
      <c r="B626" t="s">
        <v>43</v>
      </c>
      <c r="C626" t="s">
        <v>36</v>
      </c>
      <c r="D626" t="s">
        <v>38</v>
      </c>
      <c r="E626">
        <v>6</v>
      </c>
      <c r="F626" s="6">
        <v>672</v>
      </c>
      <c r="G626" s="6">
        <v>202.80960000000002</v>
      </c>
    </row>
    <row r="627" spans="1:7" x14ac:dyDescent="0.35">
      <c r="A627" s="5">
        <v>39600</v>
      </c>
      <c r="B627" t="s">
        <v>44</v>
      </c>
      <c r="C627" t="s">
        <v>39</v>
      </c>
      <c r="D627" t="s">
        <v>37</v>
      </c>
      <c r="E627">
        <v>7</v>
      </c>
      <c r="F627" s="6">
        <v>1610</v>
      </c>
      <c r="G627" s="6">
        <v>497.49</v>
      </c>
    </row>
    <row r="628" spans="1:7" x14ac:dyDescent="0.35">
      <c r="A628" s="5">
        <v>39600</v>
      </c>
      <c r="B628" t="s">
        <v>42</v>
      </c>
      <c r="C628" t="s">
        <v>36</v>
      </c>
      <c r="D628" t="s">
        <v>37</v>
      </c>
      <c r="E628">
        <v>6</v>
      </c>
      <c r="F628" s="6">
        <v>696</v>
      </c>
      <c r="G628" s="6">
        <v>300.53280000000001</v>
      </c>
    </row>
    <row r="629" spans="1:7" x14ac:dyDescent="0.35">
      <c r="A629" s="5">
        <v>39600</v>
      </c>
      <c r="B629" t="s">
        <v>35</v>
      </c>
      <c r="C629" t="s">
        <v>39</v>
      </c>
      <c r="D629" t="s">
        <v>40</v>
      </c>
      <c r="E629">
        <v>10</v>
      </c>
      <c r="F629" s="6">
        <v>1860</v>
      </c>
      <c r="G629" s="6">
        <v>812.82</v>
      </c>
    </row>
    <row r="630" spans="1:7" x14ac:dyDescent="0.35">
      <c r="A630" s="5">
        <v>39600</v>
      </c>
      <c r="B630" t="s">
        <v>42</v>
      </c>
      <c r="C630" t="s">
        <v>36</v>
      </c>
      <c r="D630" t="s">
        <v>38</v>
      </c>
      <c r="E630">
        <v>9</v>
      </c>
      <c r="F630" s="6">
        <v>1296</v>
      </c>
      <c r="G630" s="6">
        <v>557.79840000000002</v>
      </c>
    </row>
    <row r="631" spans="1:7" x14ac:dyDescent="0.35">
      <c r="A631" s="5">
        <v>39600</v>
      </c>
      <c r="B631" t="s">
        <v>42</v>
      </c>
      <c r="C631" t="s">
        <v>41</v>
      </c>
      <c r="D631" t="s">
        <v>40</v>
      </c>
      <c r="E631">
        <v>10</v>
      </c>
      <c r="F631" s="6">
        <v>1850</v>
      </c>
      <c r="G631" s="6">
        <v>821.4</v>
      </c>
    </row>
    <row r="632" spans="1:7" x14ac:dyDescent="0.35">
      <c r="A632" s="5">
        <v>39600</v>
      </c>
      <c r="B632" t="s">
        <v>35</v>
      </c>
      <c r="C632" t="s">
        <v>41</v>
      </c>
      <c r="D632" t="s">
        <v>37</v>
      </c>
      <c r="E632">
        <v>10</v>
      </c>
      <c r="F632" s="6">
        <v>2770</v>
      </c>
      <c r="G632" s="6">
        <v>838.202</v>
      </c>
    </row>
    <row r="633" spans="1:7" x14ac:dyDescent="0.35">
      <c r="A633" s="5">
        <v>39600</v>
      </c>
      <c r="B633" t="s">
        <v>43</v>
      </c>
      <c r="C633" t="s">
        <v>36</v>
      </c>
      <c r="D633" t="s">
        <v>40</v>
      </c>
      <c r="E633">
        <v>6</v>
      </c>
      <c r="F633" s="6">
        <v>1182</v>
      </c>
      <c r="G633" s="6">
        <v>496.7946</v>
      </c>
    </row>
    <row r="634" spans="1:7" x14ac:dyDescent="0.35">
      <c r="A634" s="5">
        <v>39600</v>
      </c>
      <c r="B634" t="s">
        <v>35</v>
      </c>
      <c r="C634" t="s">
        <v>41</v>
      </c>
      <c r="D634" t="s">
        <v>40</v>
      </c>
      <c r="E634">
        <v>9</v>
      </c>
      <c r="F634" s="6">
        <v>2511</v>
      </c>
      <c r="G634" s="6">
        <v>954.18000000000006</v>
      </c>
    </row>
    <row r="635" spans="1:7" x14ac:dyDescent="0.35">
      <c r="A635" s="5">
        <v>39600</v>
      </c>
      <c r="B635" t="s">
        <v>35</v>
      </c>
      <c r="C635" t="s">
        <v>39</v>
      </c>
      <c r="D635" t="s">
        <v>38</v>
      </c>
      <c r="E635">
        <v>10</v>
      </c>
      <c r="F635" s="6">
        <v>2900</v>
      </c>
      <c r="G635" s="6">
        <v>1036.17</v>
      </c>
    </row>
    <row r="636" spans="1:7" x14ac:dyDescent="0.35">
      <c r="A636" s="5">
        <v>39600</v>
      </c>
      <c r="B636" t="s">
        <v>44</v>
      </c>
      <c r="C636" t="s">
        <v>36</v>
      </c>
      <c r="D636" t="s">
        <v>38</v>
      </c>
      <c r="E636">
        <v>9</v>
      </c>
      <c r="F636" s="6">
        <v>2610</v>
      </c>
      <c r="G636" s="6">
        <v>805.70699999999988</v>
      </c>
    </row>
    <row r="637" spans="1:7" x14ac:dyDescent="0.35">
      <c r="A637" s="5">
        <v>39600</v>
      </c>
      <c r="B637" t="s">
        <v>35</v>
      </c>
      <c r="C637" t="s">
        <v>39</v>
      </c>
      <c r="D637" t="s">
        <v>37</v>
      </c>
      <c r="E637">
        <v>8</v>
      </c>
      <c r="F637" s="6">
        <v>2016</v>
      </c>
      <c r="G637" s="6">
        <v>620.928</v>
      </c>
    </row>
    <row r="638" spans="1:7" x14ac:dyDescent="0.35">
      <c r="A638" s="5">
        <v>39600</v>
      </c>
      <c r="B638" t="s">
        <v>42</v>
      </c>
      <c r="C638" t="s">
        <v>41</v>
      </c>
      <c r="D638" t="s">
        <v>37</v>
      </c>
      <c r="E638">
        <v>7</v>
      </c>
      <c r="F638" s="6">
        <v>1659</v>
      </c>
      <c r="G638" s="6">
        <v>734.10749999999996</v>
      </c>
    </row>
    <row r="639" spans="1:7" x14ac:dyDescent="0.35">
      <c r="A639" s="5">
        <v>39600</v>
      </c>
      <c r="B639" t="s">
        <v>44</v>
      </c>
      <c r="C639" t="s">
        <v>41</v>
      </c>
      <c r="D639" t="s">
        <v>38</v>
      </c>
      <c r="E639">
        <v>10</v>
      </c>
      <c r="F639" s="6">
        <v>1010</v>
      </c>
      <c r="G639" s="6">
        <v>401.17200000000003</v>
      </c>
    </row>
    <row r="640" spans="1:7" x14ac:dyDescent="0.35">
      <c r="A640" s="5">
        <v>39600</v>
      </c>
      <c r="B640" t="s">
        <v>44</v>
      </c>
      <c r="C640" t="s">
        <v>41</v>
      </c>
      <c r="D640" t="s">
        <v>40</v>
      </c>
      <c r="E640">
        <v>7</v>
      </c>
      <c r="F640" s="6">
        <v>1610</v>
      </c>
      <c r="G640" s="6">
        <v>593.44600000000003</v>
      </c>
    </row>
    <row r="641" spans="1:7" x14ac:dyDescent="0.35">
      <c r="A641" s="5">
        <v>39600</v>
      </c>
      <c r="B641" t="s">
        <v>43</v>
      </c>
      <c r="C641" t="s">
        <v>36</v>
      </c>
      <c r="D641" t="s">
        <v>40</v>
      </c>
      <c r="E641">
        <v>10</v>
      </c>
      <c r="F641" s="6">
        <v>2860</v>
      </c>
      <c r="G641" s="6">
        <v>1138.8520000000001</v>
      </c>
    </row>
    <row r="642" spans="1:7" x14ac:dyDescent="0.35">
      <c r="A642" s="5">
        <v>39600</v>
      </c>
      <c r="B642" t="s">
        <v>35</v>
      </c>
      <c r="C642" t="s">
        <v>36</v>
      </c>
      <c r="D642" t="s">
        <v>37</v>
      </c>
      <c r="E642">
        <v>10</v>
      </c>
      <c r="F642" s="6">
        <v>2270</v>
      </c>
      <c r="G642" s="6">
        <v>872.36099999999999</v>
      </c>
    </row>
    <row r="643" spans="1:7" x14ac:dyDescent="0.35">
      <c r="A643" s="5">
        <v>39600</v>
      </c>
      <c r="B643" t="s">
        <v>42</v>
      </c>
      <c r="C643" t="s">
        <v>41</v>
      </c>
      <c r="D643" t="s">
        <v>38</v>
      </c>
      <c r="E643">
        <v>7</v>
      </c>
      <c r="F643" s="6">
        <v>1750</v>
      </c>
      <c r="G643" s="6">
        <v>616.69999999999993</v>
      </c>
    </row>
    <row r="644" spans="1:7" x14ac:dyDescent="0.35">
      <c r="A644" s="5">
        <v>39600</v>
      </c>
      <c r="B644" t="s">
        <v>43</v>
      </c>
      <c r="C644" t="s">
        <v>39</v>
      </c>
      <c r="D644" t="s">
        <v>40</v>
      </c>
      <c r="E644">
        <v>10</v>
      </c>
      <c r="F644" s="6">
        <v>1870</v>
      </c>
      <c r="G644" s="6">
        <v>616.16500000000008</v>
      </c>
    </row>
    <row r="645" spans="1:7" x14ac:dyDescent="0.35">
      <c r="A645" s="5">
        <v>39600</v>
      </c>
      <c r="B645" t="s">
        <v>43</v>
      </c>
      <c r="C645" t="s">
        <v>36</v>
      </c>
      <c r="D645" t="s">
        <v>40</v>
      </c>
      <c r="E645">
        <v>9</v>
      </c>
      <c r="F645" s="6">
        <v>1998</v>
      </c>
      <c r="G645" s="6">
        <v>750.24900000000002</v>
      </c>
    </row>
    <row r="646" spans="1:7" x14ac:dyDescent="0.35">
      <c r="A646" s="5">
        <v>39600</v>
      </c>
      <c r="B646" t="s">
        <v>43</v>
      </c>
      <c r="C646" t="s">
        <v>39</v>
      </c>
      <c r="D646" t="s">
        <v>40</v>
      </c>
      <c r="E646">
        <v>6</v>
      </c>
      <c r="F646" s="6">
        <v>978</v>
      </c>
      <c r="G646" s="6">
        <v>405.57659999999998</v>
      </c>
    </row>
    <row r="647" spans="1:7" x14ac:dyDescent="0.35">
      <c r="A647" s="5">
        <v>39600</v>
      </c>
      <c r="B647" t="s">
        <v>35</v>
      </c>
      <c r="C647" t="s">
        <v>36</v>
      </c>
      <c r="D647" t="s">
        <v>38</v>
      </c>
      <c r="E647">
        <v>7</v>
      </c>
      <c r="F647" s="6">
        <v>1043</v>
      </c>
      <c r="G647" s="6">
        <v>457.98129999999998</v>
      </c>
    </row>
    <row r="648" spans="1:7" x14ac:dyDescent="0.35">
      <c r="A648" s="5">
        <v>39600</v>
      </c>
      <c r="B648" t="s">
        <v>43</v>
      </c>
      <c r="C648" t="s">
        <v>39</v>
      </c>
      <c r="D648" t="s">
        <v>38</v>
      </c>
      <c r="E648">
        <v>8</v>
      </c>
      <c r="F648" s="6">
        <v>1944</v>
      </c>
      <c r="G648" s="6">
        <v>834.17039999999997</v>
      </c>
    </row>
    <row r="649" spans="1:7" x14ac:dyDescent="0.35">
      <c r="A649" s="5">
        <v>39600</v>
      </c>
      <c r="B649" t="s">
        <v>42</v>
      </c>
      <c r="C649" t="s">
        <v>39</v>
      </c>
      <c r="D649" t="s">
        <v>40</v>
      </c>
      <c r="E649">
        <v>6</v>
      </c>
      <c r="F649" s="6">
        <v>780</v>
      </c>
      <c r="G649" s="6">
        <v>242.19</v>
      </c>
    </row>
    <row r="650" spans="1:7" x14ac:dyDescent="0.35">
      <c r="A650" s="5">
        <v>39630</v>
      </c>
      <c r="B650" t="s">
        <v>42</v>
      </c>
      <c r="C650" t="s">
        <v>41</v>
      </c>
      <c r="D650" t="s">
        <v>40</v>
      </c>
      <c r="E650">
        <v>6</v>
      </c>
      <c r="F650" s="6">
        <v>1104</v>
      </c>
      <c r="G650" s="6">
        <v>452.64</v>
      </c>
    </row>
    <row r="651" spans="1:7" x14ac:dyDescent="0.35">
      <c r="A651" s="5">
        <v>39630</v>
      </c>
      <c r="B651" t="s">
        <v>43</v>
      </c>
      <c r="C651" t="s">
        <v>39</v>
      </c>
      <c r="D651" t="s">
        <v>40</v>
      </c>
      <c r="E651">
        <v>8</v>
      </c>
      <c r="F651" s="6">
        <v>1416</v>
      </c>
      <c r="G651" s="6">
        <v>627.99599999999998</v>
      </c>
    </row>
    <row r="652" spans="1:7" x14ac:dyDescent="0.35">
      <c r="A652" s="5">
        <v>39630</v>
      </c>
      <c r="B652" t="s">
        <v>42</v>
      </c>
      <c r="C652" t="s">
        <v>39</v>
      </c>
      <c r="D652" t="s">
        <v>37</v>
      </c>
      <c r="E652">
        <v>7</v>
      </c>
      <c r="F652" s="6">
        <v>2100</v>
      </c>
      <c r="G652" s="6">
        <v>633.99</v>
      </c>
    </row>
    <row r="653" spans="1:7" x14ac:dyDescent="0.35">
      <c r="A653" s="5">
        <v>39630</v>
      </c>
      <c r="B653" t="s">
        <v>35</v>
      </c>
      <c r="C653" t="s">
        <v>39</v>
      </c>
      <c r="D653" t="s">
        <v>38</v>
      </c>
      <c r="E653">
        <v>8</v>
      </c>
      <c r="F653" s="6">
        <v>936</v>
      </c>
      <c r="G653" s="6">
        <v>325.72799999999995</v>
      </c>
    </row>
    <row r="654" spans="1:7" x14ac:dyDescent="0.35">
      <c r="A654" s="5">
        <v>39630</v>
      </c>
      <c r="B654" t="s">
        <v>44</v>
      </c>
      <c r="C654" t="s">
        <v>39</v>
      </c>
      <c r="D654" t="s">
        <v>37</v>
      </c>
      <c r="E654">
        <v>10</v>
      </c>
      <c r="F654" s="6">
        <v>1160</v>
      </c>
      <c r="G654" s="6">
        <v>404.72399999999999</v>
      </c>
    </row>
    <row r="655" spans="1:7" x14ac:dyDescent="0.35">
      <c r="A655" s="5">
        <v>39630</v>
      </c>
      <c r="B655" t="s">
        <v>35</v>
      </c>
      <c r="C655" t="s">
        <v>41</v>
      </c>
      <c r="D655" t="s">
        <v>38</v>
      </c>
      <c r="E655">
        <v>6</v>
      </c>
      <c r="F655" s="6">
        <v>1578</v>
      </c>
      <c r="G655" s="6">
        <v>657.07920000000001</v>
      </c>
    </row>
    <row r="656" spans="1:7" x14ac:dyDescent="0.35">
      <c r="A656" s="5">
        <v>39630</v>
      </c>
      <c r="B656" t="s">
        <v>44</v>
      </c>
      <c r="C656" t="s">
        <v>36</v>
      </c>
      <c r="D656" t="s">
        <v>40</v>
      </c>
      <c r="E656">
        <v>10</v>
      </c>
      <c r="F656" s="6">
        <v>2560</v>
      </c>
      <c r="G656" s="6">
        <v>785.40800000000002</v>
      </c>
    </row>
    <row r="657" spans="1:7" x14ac:dyDescent="0.35">
      <c r="A657" s="5">
        <v>39630</v>
      </c>
      <c r="B657" t="s">
        <v>35</v>
      </c>
      <c r="C657" t="s">
        <v>41</v>
      </c>
      <c r="D657" t="s">
        <v>37</v>
      </c>
      <c r="E657">
        <v>8</v>
      </c>
      <c r="F657" s="6">
        <v>2040</v>
      </c>
      <c r="G657" s="6">
        <v>793.35599999999999</v>
      </c>
    </row>
    <row r="658" spans="1:7" x14ac:dyDescent="0.35">
      <c r="A658" s="5">
        <v>39630</v>
      </c>
      <c r="B658" t="s">
        <v>43</v>
      </c>
      <c r="C658" t="s">
        <v>36</v>
      </c>
      <c r="D658" t="s">
        <v>40</v>
      </c>
      <c r="E658">
        <v>9</v>
      </c>
      <c r="F658" s="6">
        <v>1233</v>
      </c>
      <c r="G658" s="6">
        <v>486.41849999999999</v>
      </c>
    </row>
    <row r="659" spans="1:7" x14ac:dyDescent="0.35">
      <c r="A659" s="5">
        <v>39630</v>
      </c>
      <c r="B659" t="s">
        <v>44</v>
      </c>
      <c r="C659" t="s">
        <v>36</v>
      </c>
      <c r="D659" t="s">
        <v>38</v>
      </c>
      <c r="E659">
        <v>8</v>
      </c>
      <c r="F659" s="6">
        <v>2256</v>
      </c>
      <c r="G659" s="6">
        <v>819.37920000000008</v>
      </c>
    </row>
    <row r="660" spans="1:7" x14ac:dyDescent="0.35">
      <c r="A660" s="5">
        <v>39630</v>
      </c>
      <c r="B660" t="s">
        <v>43</v>
      </c>
      <c r="C660" t="s">
        <v>39</v>
      </c>
      <c r="D660" t="s">
        <v>40</v>
      </c>
      <c r="E660">
        <v>8</v>
      </c>
      <c r="F660" s="6">
        <v>864</v>
      </c>
      <c r="G660" s="6">
        <v>259.71839999999997</v>
      </c>
    </row>
    <row r="661" spans="1:7" x14ac:dyDescent="0.35">
      <c r="A661" s="5">
        <v>39630</v>
      </c>
      <c r="B661" t="s">
        <v>35</v>
      </c>
      <c r="C661" t="s">
        <v>36</v>
      </c>
      <c r="D661" t="s">
        <v>37</v>
      </c>
      <c r="E661">
        <v>9</v>
      </c>
      <c r="F661" s="6">
        <v>1908</v>
      </c>
      <c r="G661" s="6">
        <v>800.59679999999992</v>
      </c>
    </row>
    <row r="662" spans="1:7" x14ac:dyDescent="0.35">
      <c r="A662" s="5">
        <v>39630</v>
      </c>
      <c r="B662" t="s">
        <v>42</v>
      </c>
      <c r="C662" t="s">
        <v>41</v>
      </c>
      <c r="D662" t="s">
        <v>37</v>
      </c>
      <c r="E662">
        <v>9</v>
      </c>
      <c r="F662" s="6">
        <v>2358</v>
      </c>
      <c r="G662" s="6">
        <v>805.02119999999991</v>
      </c>
    </row>
    <row r="663" spans="1:7" x14ac:dyDescent="0.35">
      <c r="A663" s="5">
        <v>39630</v>
      </c>
      <c r="B663" t="s">
        <v>42</v>
      </c>
      <c r="C663" t="s">
        <v>39</v>
      </c>
      <c r="D663" t="s">
        <v>40</v>
      </c>
      <c r="E663">
        <v>8</v>
      </c>
      <c r="F663" s="6">
        <v>1736</v>
      </c>
      <c r="G663" s="6">
        <v>598.91999999999996</v>
      </c>
    </row>
    <row r="664" spans="1:7" x14ac:dyDescent="0.35">
      <c r="A664" s="5">
        <v>39630</v>
      </c>
      <c r="B664" t="s">
        <v>43</v>
      </c>
      <c r="C664" t="s">
        <v>39</v>
      </c>
      <c r="D664" t="s">
        <v>40</v>
      </c>
      <c r="E664">
        <v>8</v>
      </c>
      <c r="F664" s="6">
        <v>1232</v>
      </c>
      <c r="G664" s="6">
        <v>485.40800000000002</v>
      </c>
    </row>
    <row r="665" spans="1:7" x14ac:dyDescent="0.35">
      <c r="A665" s="5">
        <v>39630</v>
      </c>
      <c r="B665" t="s">
        <v>42</v>
      </c>
      <c r="C665" t="s">
        <v>36</v>
      </c>
      <c r="D665" t="s">
        <v>38</v>
      </c>
      <c r="E665">
        <v>8</v>
      </c>
      <c r="F665" s="6">
        <v>1040</v>
      </c>
      <c r="G665" s="6">
        <v>325</v>
      </c>
    </row>
    <row r="666" spans="1:7" x14ac:dyDescent="0.35">
      <c r="A666" s="5">
        <v>39630</v>
      </c>
      <c r="B666" t="s">
        <v>44</v>
      </c>
      <c r="C666" t="s">
        <v>41</v>
      </c>
      <c r="D666" t="s">
        <v>38</v>
      </c>
      <c r="E666">
        <v>6</v>
      </c>
      <c r="F666" s="6">
        <v>1194</v>
      </c>
      <c r="G666" s="6">
        <v>362.4984</v>
      </c>
    </row>
    <row r="667" spans="1:7" x14ac:dyDescent="0.35">
      <c r="A667" s="5">
        <v>39630</v>
      </c>
      <c r="B667" t="s">
        <v>35</v>
      </c>
      <c r="C667" t="s">
        <v>41</v>
      </c>
      <c r="D667" t="s">
        <v>40</v>
      </c>
      <c r="E667">
        <v>9</v>
      </c>
      <c r="F667" s="6">
        <v>2106</v>
      </c>
      <c r="G667" s="6">
        <v>827.65800000000002</v>
      </c>
    </row>
    <row r="668" spans="1:7" x14ac:dyDescent="0.35">
      <c r="A668" s="5">
        <v>39630</v>
      </c>
      <c r="B668" t="s">
        <v>42</v>
      </c>
      <c r="C668" t="s">
        <v>36</v>
      </c>
      <c r="D668" t="s">
        <v>37</v>
      </c>
      <c r="E668">
        <v>9</v>
      </c>
      <c r="F668" s="6">
        <v>1170</v>
      </c>
      <c r="G668" s="6">
        <v>419.79599999999999</v>
      </c>
    </row>
    <row r="669" spans="1:7" x14ac:dyDescent="0.35">
      <c r="A669" s="5">
        <v>39630</v>
      </c>
      <c r="B669" t="s">
        <v>43</v>
      </c>
      <c r="C669" t="s">
        <v>36</v>
      </c>
      <c r="D669" t="s">
        <v>40</v>
      </c>
      <c r="E669">
        <v>10</v>
      </c>
      <c r="F669" s="6">
        <v>2280</v>
      </c>
      <c r="G669" s="6">
        <v>848.38799999999992</v>
      </c>
    </row>
    <row r="670" spans="1:7" x14ac:dyDescent="0.35">
      <c r="A670" s="5">
        <v>39630</v>
      </c>
      <c r="B670" t="s">
        <v>44</v>
      </c>
      <c r="C670" t="s">
        <v>41</v>
      </c>
      <c r="D670" t="s">
        <v>40</v>
      </c>
      <c r="E670">
        <v>9</v>
      </c>
      <c r="F670" s="6">
        <v>2034</v>
      </c>
      <c r="G670" s="6">
        <v>671.01660000000004</v>
      </c>
    </row>
    <row r="671" spans="1:7" x14ac:dyDescent="0.35">
      <c r="A671" s="5">
        <v>39630</v>
      </c>
      <c r="B671" t="s">
        <v>44</v>
      </c>
      <c r="C671" t="s">
        <v>39</v>
      </c>
      <c r="D671" t="s">
        <v>38</v>
      </c>
      <c r="E671">
        <v>7</v>
      </c>
      <c r="F671" s="6">
        <v>994</v>
      </c>
      <c r="G671" s="6">
        <v>369.96679999999998</v>
      </c>
    </row>
    <row r="672" spans="1:7" x14ac:dyDescent="0.35">
      <c r="A672" s="5">
        <v>39630</v>
      </c>
      <c r="B672" t="s">
        <v>42</v>
      </c>
      <c r="C672" t="s">
        <v>36</v>
      </c>
      <c r="D672" t="s">
        <v>40</v>
      </c>
      <c r="E672">
        <v>9</v>
      </c>
      <c r="F672" s="6">
        <v>1449</v>
      </c>
      <c r="G672" s="6">
        <v>575.39790000000005</v>
      </c>
    </row>
    <row r="673" spans="1:7" x14ac:dyDescent="0.35">
      <c r="A673" s="5">
        <v>39630</v>
      </c>
      <c r="B673" t="s">
        <v>35</v>
      </c>
      <c r="C673" t="s">
        <v>36</v>
      </c>
      <c r="D673" t="s">
        <v>40</v>
      </c>
      <c r="E673">
        <v>6</v>
      </c>
      <c r="F673" s="6">
        <v>1434</v>
      </c>
      <c r="G673" s="6">
        <v>614.18219999999997</v>
      </c>
    </row>
    <row r="674" spans="1:7" x14ac:dyDescent="0.35">
      <c r="A674" s="5">
        <v>39630</v>
      </c>
      <c r="B674" t="s">
        <v>35</v>
      </c>
      <c r="C674" t="s">
        <v>39</v>
      </c>
      <c r="D674" t="s">
        <v>37</v>
      </c>
      <c r="E674">
        <v>9</v>
      </c>
      <c r="F674" s="6">
        <v>1287</v>
      </c>
      <c r="G674" s="6">
        <v>442.08450000000005</v>
      </c>
    </row>
    <row r="675" spans="1:7" x14ac:dyDescent="0.35">
      <c r="A675" s="5">
        <v>39630</v>
      </c>
      <c r="B675" t="s">
        <v>44</v>
      </c>
      <c r="C675" t="s">
        <v>39</v>
      </c>
      <c r="D675" t="s">
        <v>40</v>
      </c>
      <c r="E675">
        <v>10</v>
      </c>
      <c r="F675" s="6">
        <v>2120</v>
      </c>
      <c r="G675" s="6">
        <v>937.88800000000003</v>
      </c>
    </row>
    <row r="676" spans="1:7" x14ac:dyDescent="0.35">
      <c r="A676" s="5">
        <v>39630</v>
      </c>
      <c r="B676" t="s">
        <v>42</v>
      </c>
      <c r="C676" t="s">
        <v>39</v>
      </c>
      <c r="D676" t="s">
        <v>38</v>
      </c>
      <c r="E676">
        <v>10</v>
      </c>
      <c r="F676" s="6">
        <v>2660</v>
      </c>
      <c r="G676" s="6">
        <v>954.40800000000002</v>
      </c>
    </row>
    <row r="677" spans="1:7" x14ac:dyDescent="0.35">
      <c r="A677" s="5">
        <v>39630</v>
      </c>
      <c r="B677" t="s">
        <v>44</v>
      </c>
      <c r="C677" t="s">
        <v>41</v>
      </c>
      <c r="D677" t="s">
        <v>37</v>
      </c>
      <c r="E677">
        <v>6</v>
      </c>
      <c r="F677" s="6">
        <v>1668</v>
      </c>
      <c r="G677" s="6">
        <v>649.35239999999999</v>
      </c>
    </row>
    <row r="678" spans="1:7" x14ac:dyDescent="0.35">
      <c r="A678" s="5">
        <v>39630</v>
      </c>
      <c r="B678" t="s">
        <v>43</v>
      </c>
      <c r="C678" t="s">
        <v>36</v>
      </c>
      <c r="D678" t="s">
        <v>40</v>
      </c>
      <c r="E678">
        <v>10</v>
      </c>
      <c r="F678" s="6">
        <v>1290</v>
      </c>
      <c r="G678" s="6">
        <v>546.18600000000004</v>
      </c>
    </row>
    <row r="679" spans="1:7" x14ac:dyDescent="0.35">
      <c r="A679" s="5">
        <v>39630</v>
      </c>
      <c r="B679" t="s">
        <v>35</v>
      </c>
      <c r="C679" t="s">
        <v>39</v>
      </c>
      <c r="D679" t="s">
        <v>40</v>
      </c>
      <c r="E679">
        <v>9</v>
      </c>
      <c r="F679" s="6">
        <v>1629</v>
      </c>
      <c r="G679" s="6">
        <v>512.6463</v>
      </c>
    </row>
    <row r="680" spans="1:7" x14ac:dyDescent="0.35">
      <c r="A680" s="5">
        <v>39630</v>
      </c>
      <c r="B680" t="s">
        <v>44</v>
      </c>
      <c r="C680" t="s">
        <v>36</v>
      </c>
      <c r="D680" t="s">
        <v>37</v>
      </c>
      <c r="E680">
        <v>10</v>
      </c>
      <c r="F680" s="6">
        <v>1560</v>
      </c>
      <c r="G680" s="6">
        <v>491.24400000000003</v>
      </c>
    </row>
    <row r="681" spans="1:7" x14ac:dyDescent="0.35">
      <c r="A681" s="5">
        <v>39630</v>
      </c>
      <c r="B681" t="s">
        <v>43</v>
      </c>
      <c r="C681" t="s">
        <v>36</v>
      </c>
      <c r="D681" t="s">
        <v>40</v>
      </c>
      <c r="E681">
        <v>7</v>
      </c>
      <c r="F681" s="6">
        <v>917</v>
      </c>
      <c r="G681" s="6">
        <v>300.4092</v>
      </c>
    </row>
    <row r="682" spans="1:7" x14ac:dyDescent="0.35">
      <c r="A682" s="5">
        <v>39630</v>
      </c>
      <c r="B682" t="s">
        <v>43</v>
      </c>
      <c r="C682" t="s">
        <v>36</v>
      </c>
      <c r="D682" t="s">
        <v>38</v>
      </c>
      <c r="E682">
        <v>6</v>
      </c>
      <c r="F682" s="6">
        <v>1176</v>
      </c>
      <c r="G682" s="6">
        <v>460.28640000000001</v>
      </c>
    </row>
    <row r="683" spans="1:7" x14ac:dyDescent="0.35">
      <c r="A683" s="5">
        <v>39630</v>
      </c>
      <c r="B683" t="s">
        <v>43</v>
      </c>
      <c r="C683" t="s">
        <v>39</v>
      </c>
      <c r="D683" t="s">
        <v>38</v>
      </c>
      <c r="E683">
        <v>9</v>
      </c>
      <c r="F683" s="6">
        <v>1917</v>
      </c>
      <c r="G683" s="6">
        <v>609.98939999999993</v>
      </c>
    </row>
    <row r="684" spans="1:7" x14ac:dyDescent="0.35">
      <c r="A684" s="5">
        <v>39630</v>
      </c>
      <c r="B684" t="s">
        <v>42</v>
      </c>
      <c r="C684" t="s">
        <v>41</v>
      </c>
      <c r="D684" t="s">
        <v>38</v>
      </c>
      <c r="E684">
        <v>6</v>
      </c>
      <c r="F684" s="6">
        <v>852</v>
      </c>
      <c r="G684" s="6">
        <v>367.63799999999998</v>
      </c>
    </row>
    <row r="685" spans="1:7" x14ac:dyDescent="0.35">
      <c r="A685" s="5">
        <v>39630</v>
      </c>
      <c r="B685" t="s">
        <v>35</v>
      </c>
      <c r="C685" t="s">
        <v>36</v>
      </c>
      <c r="D685" t="s">
        <v>38</v>
      </c>
      <c r="E685">
        <v>7</v>
      </c>
      <c r="F685" s="6">
        <v>735</v>
      </c>
      <c r="G685" s="6">
        <v>253.7955</v>
      </c>
    </row>
    <row r="686" spans="1:7" x14ac:dyDescent="0.35">
      <c r="A686" s="5">
        <v>39661</v>
      </c>
      <c r="B686" t="s">
        <v>43</v>
      </c>
      <c r="C686" t="s">
        <v>36</v>
      </c>
      <c r="D686" t="s">
        <v>40</v>
      </c>
      <c r="E686">
        <v>9</v>
      </c>
      <c r="F686" s="6">
        <v>2079</v>
      </c>
      <c r="G686" s="6">
        <v>919.1259</v>
      </c>
    </row>
    <row r="687" spans="1:7" x14ac:dyDescent="0.35">
      <c r="A687" s="5">
        <v>39661</v>
      </c>
      <c r="B687" t="s">
        <v>43</v>
      </c>
      <c r="C687" t="s">
        <v>36</v>
      </c>
      <c r="D687" t="s">
        <v>40</v>
      </c>
      <c r="E687">
        <v>7</v>
      </c>
      <c r="F687" s="6">
        <v>861</v>
      </c>
      <c r="G687" s="6">
        <v>385.29750000000001</v>
      </c>
    </row>
    <row r="688" spans="1:7" x14ac:dyDescent="0.35">
      <c r="A688" s="5">
        <v>39661</v>
      </c>
      <c r="B688" t="s">
        <v>35</v>
      </c>
      <c r="C688" t="s">
        <v>36</v>
      </c>
      <c r="D688" t="s">
        <v>40</v>
      </c>
      <c r="E688">
        <v>8</v>
      </c>
      <c r="F688" s="6">
        <v>1520</v>
      </c>
      <c r="G688" s="6">
        <v>638.55199999999991</v>
      </c>
    </row>
    <row r="689" spans="1:7" x14ac:dyDescent="0.35">
      <c r="A689" s="5">
        <v>39661</v>
      </c>
      <c r="B689" t="s">
        <v>42</v>
      </c>
      <c r="C689" t="s">
        <v>36</v>
      </c>
      <c r="D689" t="s">
        <v>40</v>
      </c>
      <c r="E689">
        <v>8</v>
      </c>
      <c r="F689" s="6">
        <v>2304</v>
      </c>
      <c r="G689" s="6">
        <v>794.64959999999996</v>
      </c>
    </row>
    <row r="690" spans="1:7" x14ac:dyDescent="0.35">
      <c r="A690" s="5">
        <v>39661</v>
      </c>
      <c r="B690" t="s">
        <v>42</v>
      </c>
      <c r="C690" t="s">
        <v>41</v>
      </c>
      <c r="D690" t="s">
        <v>37</v>
      </c>
      <c r="E690">
        <v>6</v>
      </c>
      <c r="F690" s="6">
        <v>1368</v>
      </c>
      <c r="G690" s="6">
        <v>504.92879999999997</v>
      </c>
    </row>
    <row r="691" spans="1:7" x14ac:dyDescent="0.35">
      <c r="A691" s="5">
        <v>39661</v>
      </c>
      <c r="B691" t="s">
        <v>35</v>
      </c>
      <c r="C691" t="s">
        <v>39</v>
      </c>
      <c r="D691" t="s">
        <v>40</v>
      </c>
      <c r="E691">
        <v>9</v>
      </c>
      <c r="F691" s="6">
        <v>1395</v>
      </c>
      <c r="G691" s="6">
        <v>594.27</v>
      </c>
    </row>
    <row r="692" spans="1:7" x14ac:dyDescent="0.35">
      <c r="A692" s="5">
        <v>39661</v>
      </c>
      <c r="B692" t="s">
        <v>43</v>
      </c>
      <c r="C692" t="s">
        <v>39</v>
      </c>
      <c r="D692" t="s">
        <v>40</v>
      </c>
      <c r="E692">
        <v>10</v>
      </c>
      <c r="F692" s="6">
        <v>1090</v>
      </c>
      <c r="G692" s="6">
        <v>409.62200000000001</v>
      </c>
    </row>
    <row r="693" spans="1:7" x14ac:dyDescent="0.35">
      <c r="A693" s="5">
        <v>39661</v>
      </c>
      <c r="B693" t="s">
        <v>35</v>
      </c>
      <c r="C693" t="s">
        <v>41</v>
      </c>
      <c r="D693" t="s">
        <v>38</v>
      </c>
      <c r="E693">
        <v>7</v>
      </c>
      <c r="F693" s="6">
        <v>1316</v>
      </c>
      <c r="G693" s="6">
        <v>450.59839999999997</v>
      </c>
    </row>
    <row r="694" spans="1:7" x14ac:dyDescent="0.35">
      <c r="A694" s="5">
        <v>39661</v>
      </c>
      <c r="B694" t="s">
        <v>44</v>
      </c>
      <c r="C694" t="s">
        <v>39</v>
      </c>
      <c r="D694" t="s">
        <v>38</v>
      </c>
      <c r="E694">
        <v>9</v>
      </c>
      <c r="F694" s="6">
        <v>1899</v>
      </c>
      <c r="G694" s="6">
        <v>684.39959999999996</v>
      </c>
    </row>
    <row r="695" spans="1:7" x14ac:dyDescent="0.35">
      <c r="A695" s="5">
        <v>39661</v>
      </c>
      <c r="B695" t="s">
        <v>42</v>
      </c>
      <c r="C695" t="s">
        <v>39</v>
      </c>
      <c r="D695" t="s">
        <v>40</v>
      </c>
      <c r="E695">
        <v>6</v>
      </c>
      <c r="F695" s="6">
        <v>948</v>
      </c>
      <c r="G695" s="6">
        <v>374.17559999999997</v>
      </c>
    </row>
    <row r="696" spans="1:7" x14ac:dyDescent="0.35">
      <c r="A696" s="5">
        <v>39661</v>
      </c>
      <c r="B696" t="s">
        <v>43</v>
      </c>
      <c r="C696" t="s">
        <v>36</v>
      </c>
      <c r="D696" t="s">
        <v>40</v>
      </c>
      <c r="E696">
        <v>6</v>
      </c>
      <c r="F696" s="6">
        <v>822</v>
      </c>
      <c r="G696" s="6">
        <v>352.63799999999998</v>
      </c>
    </row>
    <row r="697" spans="1:7" x14ac:dyDescent="0.35">
      <c r="A697" s="5">
        <v>39661</v>
      </c>
      <c r="B697" t="s">
        <v>42</v>
      </c>
      <c r="C697" t="s">
        <v>41</v>
      </c>
      <c r="D697" t="s">
        <v>40</v>
      </c>
      <c r="E697">
        <v>7</v>
      </c>
      <c r="F697" s="6">
        <v>1302</v>
      </c>
      <c r="G697" s="6">
        <v>499.44720000000001</v>
      </c>
    </row>
    <row r="698" spans="1:7" x14ac:dyDescent="0.35">
      <c r="A698" s="5">
        <v>39661</v>
      </c>
      <c r="B698" t="s">
        <v>44</v>
      </c>
      <c r="C698" t="s">
        <v>36</v>
      </c>
      <c r="D698" t="s">
        <v>37</v>
      </c>
      <c r="E698">
        <v>10</v>
      </c>
      <c r="F698" s="6">
        <v>1650</v>
      </c>
      <c r="G698" s="6">
        <v>705.87</v>
      </c>
    </row>
    <row r="699" spans="1:7" x14ac:dyDescent="0.35">
      <c r="A699" s="5">
        <v>39661</v>
      </c>
      <c r="B699" t="s">
        <v>44</v>
      </c>
      <c r="C699" t="s">
        <v>36</v>
      </c>
      <c r="D699" t="s">
        <v>40</v>
      </c>
      <c r="E699">
        <v>8</v>
      </c>
      <c r="F699" s="6">
        <v>1024</v>
      </c>
      <c r="G699" s="6">
        <v>458.44479999999999</v>
      </c>
    </row>
    <row r="700" spans="1:7" x14ac:dyDescent="0.35">
      <c r="A700" s="5">
        <v>39661</v>
      </c>
      <c r="B700" t="s">
        <v>44</v>
      </c>
      <c r="C700" t="s">
        <v>41</v>
      </c>
      <c r="D700" t="s">
        <v>38</v>
      </c>
      <c r="E700">
        <v>7</v>
      </c>
      <c r="F700" s="6">
        <v>1064</v>
      </c>
      <c r="G700" s="6">
        <v>413.47039999999998</v>
      </c>
    </row>
    <row r="701" spans="1:7" x14ac:dyDescent="0.35">
      <c r="A701" s="5">
        <v>39661</v>
      </c>
      <c r="B701" t="s">
        <v>35</v>
      </c>
      <c r="C701" t="s">
        <v>41</v>
      </c>
      <c r="D701" t="s">
        <v>40</v>
      </c>
      <c r="E701">
        <v>9</v>
      </c>
      <c r="F701" s="6">
        <v>1881</v>
      </c>
      <c r="G701" s="6">
        <v>789.2675999999999</v>
      </c>
    </row>
    <row r="702" spans="1:7" x14ac:dyDescent="0.35">
      <c r="A702" s="5">
        <v>39661</v>
      </c>
      <c r="B702" t="s">
        <v>42</v>
      </c>
      <c r="C702" t="s">
        <v>39</v>
      </c>
      <c r="D702" t="s">
        <v>38</v>
      </c>
      <c r="E702">
        <v>10</v>
      </c>
      <c r="F702" s="6">
        <v>1630</v>
      </c>
      <c r="G702" s="6">
        <v>535.61800000000005</v>
      </c>
    </row>
    <row r="703" spans="1:7" x14ac:dyDescent="0.35">
      <c r="A703" s="5">
        <v>39661</v>
      </c>
      <c r="B703" t="s">
        <v>42</v>
      </c>
      <c r="C703" t="s">
        <v>41</v>
      </c>
      <c r="D703" t="s">
        <v>38</v>
      </c>
      <c r="E703">
        <v>6</v>
      </c>
      <c r="F703" s="6">
        <v>720</v>
      </c>
      <c r="G703" s="6">
        <v>272.30399999999997</v>
      </c>
    </row>
    <row r="704" spans="1:7" x14ac:dyDescent="0.35">
      <c r="A704" s="5">
        <v>39661</v>
      </c>
      <c r="B704" t="s">
        <v>44</v>
      </c>
      <c r="C704" t="s">
        <v>39</v>
      </c>
      <c r="D704" t="s">
        <v>37</v>
      </c>
      <c r="E704">
        <v>9</v>
      </c>
      <c r="F704" s="6">
        <v>2259</v>
      </c>
      <c r="G704" s="6">
        <v>687.63959999999997</v>
      </c>
    </row>
    <row r="705" spans="1:7" x14ac:dyDescent="0.35">
      <c r="A705" s="5">
        <v>39661</v>
      </c>
      <c r="B705" t="s">
        <v>35</v>
      </c>
      <c r="C705" t="s">
        <v>36</v>
      </c>
      <c r="D705" t="s">
        <v>38</v>
      </c>
      <c r="E705">
        <v>10</v>
      </c>
      <c r="F705" s="6">
        <v>1870</v>
      </c>
      <c r="G705" s="6">
        <v>645.33699999999999</v>
      </c>
    </row>
    <row r="706" spans="1:7" x14ac:dyDescent="0.35">
      <c r="A706" s="5">
        <v>39661</v>
      </c>
      <c r="B706" t="s">
        <v>43</v>
      </c>
      <c r="C706" t="s">
        <v>36</v>
      </c>
      <c r="D706" t="s">
        <v>38</v>
      </c>
      <c r="E706">
        <v>6</v>
      </c>
      <c r="F706" s="6">
        <v>684</v>
      </c>
      <c r="G706" s="6">
        <v>268.67519999999996</v>
      </c>
    </row>
    <row r="707" spans="1:7" x14ac:dyDescent="0.35">
      <c r="A707" s="5">
        <v>39661</v>
      </c>
      <c r="B707" t="s">
        <v>43</v>
      </c>
      <c r="C707" t="s">
        <v>39</v>
      </c>
      <c r="D707" t="s">
        <v>40</v>
      </c>
      <c r="E707">
        <v>10</v>
      </c>
      <c r="F707" s="6">
        <v>2220</v>
      </c>
      <c r="G707" s="6">
        <v>889.99799999999993</v>
      </c>
    </row>
    <row r="708" spans="1:7" x14ac:dyDescent="0.35">
      <c r="A708" s="5">
        <v>39661</v>
      </c>
      <c r="B708" t="s">
        <v>35</v>
      </c>
      <c r="C708" t="s">
        <v>39</v>
      </c>
      <c r="D708" t="s">
        <v>37</v>
      </c>
      <c r="E708">
        <v>6</v>
      </c>
      <c r="F708" s="6">
        <v>1668</v>
      </c>
      <c r="G708" s="6">
        <v>556.11119999999994</v>
      </c>
    </row>
    <row r="709" spans="1:7" x14ac:dyDescent="0.35">
      <c r="A709" s="5">
        <v>39661</v>
      </c>
      <c r="B709" t="s">
        <v>43</v>
      </c>
      <c r="C709" t="s">
        <v>39</v>
      </c>
      <c r="D709" t="s">
        <v>38</v>
      </c>
      <c r="E709">
        <v>10</v>
      </c>
      <c r="F709" s="6">
        <v>1090</v>
      </c>
      <c r="G709" s="6">
        <v>421.39400000000001</v>
      </c>
    </row>
    <row r="710" spans="1:7" x14ac:dyDescent="0.35">
      <c r="A710" s="5">
        <v>39661</v>
      </c>
      <c r="B710" t="s">
        <v>43</v>
      </c>
      <c r="C710" t="s">
        <v>39</v>
      </c>
      <c r="D710" t="s">
        <v>40</v>
      </c>
      <c r="E710">
        <v>7</v>
      </c>
      <c r="F710" s="6">
        <v>980</v>
      </c>
      <c r="G710" s="6">
        <v>307.72000000000003</v>
      </c>
    </row>
    <row r="711" spans="1:7" x14ac:dyDescent="0.35">
      <c r="A711" s="5">
        <v>39661</v>
      </c>
      <c r="B711" t="s">
        <v>43</v>
      </c>
      <c r="C711" t="s">
        <v>36</v>
      </c>
      <c r="D711" t="s">
        <v>40</v>
      </c>
      <c r="E711">
        <v>8</v>
      </c>
      <c r="F711" s="6">
        <v>1616</v>
      </c>
      <c r="G711" s="6">
        <v>507.90880000000004</v>
      </c>
    </row>
    <row r="712" spans="1:7" x14ac:dyDescent="0.35">
      <c r="A712" s="5">
        <v>39661</v>
      </c>
      <c r="B712" t="s">
        <v>35</v>
      </c>
      <c r="C712" t="s">
        <v>41</v>
      </c>
      <c r="D712" t="s">
        <v>37</v>
      </c>
      <c r="E712">
        <v>9</v>
      </c>
      <c r="F712" s="6">
        <v>1674</v>
      </c>
      <c r="G712" s="6">
        <v>503.87399999999997</v>
      </c>
    </row>
    <row r="713" spans="1:7" x14ac:dyDescent="0.35">
      <c r="A713" s="5">
        <v>39661</v>
      </c>
      <c r="B713" t="s">
        <v>44</v>
      </c>
      <c r="C713" t="s">
        <v>36</v>
      </c>
      <c r="D713" t="s">
        <v>38</v>
      </c>
      <c r="E713">
        <v>6</v>
      </c>
      <c r="F713" s="6">
        <v>678</v>
      </c>
      <c r="G713" s="6">
        <v>213.90899999999999</v>
      </c>
    </row>
    <row r="714" spans="1:7" x14ac:dyDescent="0.35">
      <c r="A714" s="5">
        <v>39661</v>
      </c>
      <c r="B714" t="s">
        <v>35</v>
      </c>
      <c r="C714" t="s">
        <v>39</v>
      </c>
      <c r="D714" t="s">
        <v>38</v>
      </c>
      <c r="E714">
        <v>8</v>
      </c>
      <c r="F714" s="6">
        <v>944</v>
      </c>
      <c r="G714" s="6">
        <v>355.79360000000003</v>
      </c>
    </row>
    <row r="715" spans="1:7" x14ac:dyDescent="0.35">
      <c r="A715" s="5">
        <v>39661</v>
      </c>
      <c r="B715" t="s">
        <v>44</v>
      </c>
      <c r="C715" t="s">
        <v>39</v>
      </c>
      <c r="D715" t="s">
        <v>40</v>
      </c>
      <c r="E715">
        <v>6</v>
      </c>
      <c r="F715" s="6">
        <v>1764</v>
      </c>
      <c r="G715" s="6">
        <v>767.69279999999992</v>
      </c>
    </row>
    <row r="716" spans="1:7" x14ac:dyDescent="0.35">
      <c r="A716" s="5">
        <v>39661</v>
      </c>
      <c r="B716" t="s">
        <v>44</v>
      </c>
      <c r="C716" t="s">
        <v>41</v>
      </c>
      <c r="D716" t="s">
        <v>37</v>
      </c>
      <c r="E716">
        <v>6</v>
      </c>
      <c r="F716" s="6">
        <v>804</v>
      </c>
      <c r="G716" s="6">
        <v>295.38960000000003</v>
      </c>
    </row>
    <row r="717" spans="1:7" x14ac:dyDescent="0.35">
      <c r="A717" s="5">
        <v>39661</v>
      </c>
      <c r="B717" t="s">
        <v>35</v>
      </c>
      <c r="C717" t="s">
        <v>36</v>
      </c>
      <c r="D717" t="s">
        <v>37</v>
      </c>
      <c r="E717">
        <v>8</v>
      </c>
      <c r="F717" s="6">
        <v>896</v>
      </c>
      <c r="G717" s="6">
        <v>307.77600000000001</v>
      </c>
    </row>
    <row r="718" spans="1:7" x14ac:dyDescent="0.35">
      <c r="A718" s="5">
        <v>39661</v>
      </c>
      <c r="B718" t="s">
        <v>42</v>
      </c>
      <c r="C718" t="s">
        <v>39</v>
      </c>
      <c r="D718" t="s">
        <v>37</v>
      </c>
      <c r="E718">
        <v>6</v>
      </c>
      <c r="F718" s="6">
        <v>1194</v>
      </c>
      <c r="G718" s="6">
        <v>510.435</v>
      </c>
    </row>
    <row r="719" spans="1:7" x14ac:dyDescent="0.35">
      <c r="A719" s="5">
        <v>39661</v>
      </c>
      <c r="B719" t="s">
        <v>44</v>
      </c>
      <c r="C719" t="s">
        <v>41</v>
      </c>
      <c r="D719" t="s">
        <v>40</v>
      </c>
      <c r="E719">
        <v>7</v>
      </c>
      <c r="F719" s="6">
        <v>889</v>
      </c>
      <c r="G719" s="6">
        <v>290.70300000000003</v>
      </c>
    </row>
    <row r="720" spans="1:7" x14ac:dyDescent="0.35">
      <c r="A720" s="5">
        <v>39661</v>
      </c>
      <c r="B720" t="s">
        <v>42</v>
      </c>
      <c r="C720" t="s">
        <v>36</v>
      </c>
      <c r="D720" t="s">
        <v>38</v>
      </c>
      <c r="E720">
        <v>10</v>
      </c>
      <c r="F720" s="6">
        <v>1200</v>
      </c>
      <c r="G720" s="6">
        <v>465.24</v>
      </c>
    </row>
    <row r="721" spans="1:7" x14ac:dyDescent="0.35">
      <c r="A721" s="5">
        <v>39661</v>
      </c>
      <c r="B721" t="s">
        <v>42</v>
      </c>
      <c r="C721" t="s">
        <v>36</v>
      </c>
      <c r="D721" t="s">
        <v>37</v>
      </c>
      <c r="E721">
        <v>7</v>
      </c>
      <c r="F721" s="6">
        <v>1267</v>
      </c>
      <c r="G721" s="6">
        <v>423.05129999999997</v>
      </c>
    </row>
    <row r="722" spans="1:7" x14ac:dyDescent="0.35">
      <c r="A722" s="5">
        <v>39692</v>
      </c>
      <c r="B722" t="s">
        <v>43</v>
      </c>
      <c r="C722" t="s">
        <v>39</v>
      </c>
      <c r="D722" t="s">
        <v>38</v>
      </c>
      <c r="E722">
        <v>6</v>
      </c>
      <c r="F722" s="6">
        <v>978</v>
      </c>
      <c r="G722" s="6">
        <v>383.96280000000002</v>
      </c>
    </row>
    <row r="723" spans="1:7" x14ac:dyDescent="0.35">
      <c r="A723" s="5">
        <v>39692</v>
      </c>
      <c r="B723" t="s">
        <v>42</v>
      </c>
      <c r="C723" t="s">
        <v>39</v>
      </c>
      <c r="D723" t="s">
        <v>40</v>
      </c>
      <c r="E723">
        <v>6</v>
      </c>
      <c r="F723" s="6">
        <v>1170</v>
      </c>
      <c r="G723" s="6">
        <v>394.875</v>
      </c>
    </row>
    <row r="724" spans="1:7" x14ac:dyDescent="0.35">
      <c r="A724" s="5">
        <v>39692</v>
      </c>
      <c r="B724" t="s">
        <v>43</v>
      </c>
      <c r="C724" t="s">
        <v>36</v>
      </c>
      <c r="D724" t="s">
        <v>40</v>
      </c>
      <c r="E724">
        <v>10</v>
      </c>
      <c r="F724" s="6">
        <v>2220</v>
      </c>
      <c r="G724" s="6">
        <v>992.56200000000001</v>
      </c>
    </row>
    <row r="725" spans="1:7" x14ac:dyDescent="0.35">
      <c r="A725" s="5">
        <v>39692</v>
      </c>
      <c r="B725" t="s">
        <v>44</v>
      </c>
      <c r="C725" t="s">
        <v>41</v>
      </c>
      <c r="D725" t="s">
        <v>40</v>
      </c>
      <c r="E725">
        <v>7</v>
      </c>
      <c r="F725" s="6">
        <v>1743</v>
      </c>
      <c r="G725" s="6">
        <v>727.8768</v>
      </c>
    </row>
    <row r="726" spans="1:7" x14ac:dyDescent="0.35">
      <c r="A726" s="5">
        <v>39692</v>
      </c>
      <c r="B726" t="s">
        <v>44</v>
      </c>
      <c r="C726" t="s">
        <v>36</v>
      </c>
      <c r="D726" t="s">
        <v>38</v>
      </c>
      <c r="E726">
        <v>7</v>
      </c>
      <c r="F726" s="6">
        <v>1540</v>
      </c>
      <c r="G726" s="6">
        <v>658.19600000000003</v>
      </c>
    </row>
    <row r="727" spans="1:7" x14ac:dyDescent="0.35">
      <c r="A727" s="5">
        <v>39692</v>
      </c>
      <c r="B727" t="s">
        <v>42</v>
      </c>
      <c r="C727" t="s">
        <v>41</v>
      </c>
      <c r="D727" t="s">
        <v>40</v>
      </c>
      <c r="E727">
        <v>9</v>
      </c>
      <c r="F727" s="6">
        <v>909</v>
      </c>
      <c r="G727" s="6">
        <v>396.41489999999999</v>
      </c>
    </row>
    <row r="728" spans="1:7" x14ac:dyDescent="0.35">
      <c r="A728" s="5">
        <v>39692</v>
      </c>
      <c r="B728" t="s">
        <v>44</v>
      </c>
      <c r="C728" t="s">
        <v>39</v>
      </c>
      <c r="D728" t="s">
        <v>37</v>
      </c>
      <c r="E728">
        <v>8</v>
      </c>
      <c r="F728" s="6">
        <v>1008</v>
      </c>
      <c r="G728" s="6">
        <v>364.2912</v>
      </c>
    </row>
    <row r="729" spans="1:7" x14ac:dyDescent="0.35">
      <c r="A729" s="5">
        <v>39692</v>
      </c>
      <c r="B729" t="s">
        <v>43</v>
      </c>
      <c r="C729" t="s">
        <v>36</v>
      </c>
      <c r="D729" t="s">
        <v>40</v>
      </c>
      <c r="E729">
        <v>7</v>
      </c>
      <c r="F729" s="6">
        <v>826</v>
      </c>
      <c r="G729" s="6">
        <v>327.83939999999996</v>
      </c>
    </row>
    <row r="730" spans="1:7" x14ac:dyDescent="0.35">
      <c r="A730" s="5">
        <v>39692</v>
      </c>
      <c r="B730" t="s">
        <v>42</v>
      </c>
      <c r="C730" t="s">
        <v>39</v>
      </c>
      <c r="D730" t="s">
        <v>37</v>
      </c>
      <c r="E730">
        <v>8</v>
      </c>
      <c r="F730" s="6">
        <v>1320</v>
      </c>
      <c r="G730" s="6">
        <v>469.26</v>
      </c>
    </row>
    <row r="731" spans="1:7" x14ac:dyDescent="0.35">
      <c r="A731" s="5">
        <v>39692</v>
      </c>
      <c r="B731" t="s">
        <v>35</v>
      </c>
      <c r="C731" t="s">
        <v>41</v>
      </c>
      <c r="D731" t="s">
        <v>40</v>
      </c>
      <c r="E731">
        <v>9</v>
      </c>
      <c r="F731" s="6">
        <v>1710</v>
      </c>
      <c r="G731" s="6">
        <v>558.65700000000004</v>
      </c>
    </row>
    <row r="732" spans="1:7" x14ac:dyDescent="0.35">
      <c r="A732" s="5">
        <v>39692</v>
      </c>
      <c r="B732" t="s">
        <v>35</v>
      </c>
      <c r="C732" t="s">
        <v>39</v>
      </c>
      <c r="D732" t="s">
        <v>40</v>
      </c>
      <c r="E732">
        <v>9</v>
      </c>
      <c r="F732" s="6">
        <v>1539</v>
      </c>
      <c r="G732" s="6">
        <v>651.3048</v>
      </c>
    </row>
    <row r="733" spans="1:7" x14ac:dyDescent="0.35">
      <c r="A733" s="5">
        <v>39692</v>
      </c>
      <c r="B733" t="s">
        <v>42</v>
      </c>
      <c r="C733" t="s">
        <v>36</v>
      </c>
      <c r="D733" t="s">
        <v>40</v>
      </c>
      <c r="E733">
        <v>7</v>
      </c>
      <c r="F733" s="6">
        <v>1008</v>
      </c>
      <c r="G733" s="6">
        <v>335.86559999999997</v>
      </c>
    </row>
    <row r="734" spans="1:7" x14ac:dyDescent="0.35">
      <c r="A734" s="5">
        <v>39692</v>
      </c>
      <c r="B734" t="s">
        <v>35</v>
      </c>
      <c r="C734" t="s">
        <v>36</v>
      </c>
      <c r="D734" t="s">
        <v>40</v>
      </c>
      <c r="E734">
        <v>10</v>
      </c>
      <c r="F734" s="6">
        <v>1150</v>
      </c>
      <c r="G734" s="6">
        <v>360.87</v>
      </c>
    </row>
    <row r="735" spans="1:7" x14ac:dyDescent="0.35">
      <c r="A735" s="5">
        <v>39692</v>
      </c>
      <c r="B735" t="s">
        <v>43</v>
      </c>
      <c r="C735" t="s">
        <v>39</v>
      </c>
      <c r="D735" t="s">
        <v>40</v>
      </c>
      <c r="E735">
        <v>9</v>
      </c>
      <c r="F735" s="6">
        <v>945</v>
      </c>
      <c r="G735" s="6">
        <v>312.03899999999999</v>
      </c>
    </row>
    <row r="736" spans="1:7" x14ac:dyDescent="0.35">
      <c r="A736" s="5">
        <v>39692</v>
      </c>
      <c r="B736" t="s">
        <v>35</v>
      </c>
      <c r="C736" t="s">
        <v>41</v>
      </c>
      <c r="D736" t="s">
        <v>38</v>
      </c>
      <c r="E736">
        <v>6</v>
      </c>
      <c r="F736" s="6">
        <v>996</v>
      </c>
      <c r="G736" s="6">
        <v>391.32840000000004</v>
      </c>
    </row>
    <row r="737" spans="1:7" x14ac:dyDescent="0.35">
      <c r="A737" s="5">
        <v>39692</v>
      </c>
      <c r="B737" t="s">
        <v>44</v>
      </c>
      <c r="C737" t="s">
        <v>39</v>
      </c>
      <c r="D737" t="s">
        <v>40</v>
      </c>
      <c r="E737">
        <v>8</v>
      </c>
      <c r="F737" s="6">
        <v>1624</v>
      </c>
      <c r="G737" s="6">
        <v>626.05200000000002</v>
      </c>
    </row>
    <row r="738" spans="1:7" x14ac:dyDescent="0.35">
      <c r="A738" s="5">
        <v>39692</v>
      </c>
      <c r="B738" t="s">
        <v>42</v>
      </c>
      <c r="C738" t="s">
        <v>36</v>
      </c>
      <c r="D738" t="s">
        <v>38</v>
      </c>
      <c r="E738">
        <v>8</v>
      </c>
      <c r="F738" s="6">
        <v>1736</v>
      </c>
      <c r="G738" s="6">
        <v>718.18320000000006</v>
      </c>
    </row>
    <row r="739" spans="1:7" x14ac:dyDescent="0.35">
      <c r="A739" s="5">
        <v>39692</v>
      </c>
      <c r="B739" t="s">
        <v>35</v>
      </c>
      <c r="C739" t="s">
        <v>36</v>
      </c>
      <c r="D739" t="s">
        <v>37</v>
      </c>
      <c r="E739">
        <v>10</v>
      </c>
      <c r="F739" s="6">
        <v>2040</v>
      </c>
      <c r="G739" s="6">
        <v>764.38799999999992</v>
      </c>
    </row>
    <row r="740" spans="1:7" x14ac:dyDescent="0.35">
      <c r="A740" s="5">
        <v>39692</v>
      </c>
      <c r="B740" t="s">
        <v>44</v>
      </c>
      <c r="C740" t="s">
        <v>41</v>
      </c>
      <c r="D740" t="s">
        <v>38</v>
      </c>
      <c r="E740">
        <v>8</v>
      </c>
      <c r="F740" s="6">
        <v>2248</v>
      </c>
      <c r="G740" s="6">
        <v>818.94640000000004</v>
      </c>
    </row>
    <row r="741" spans="1:7" x14ac:dyDescent="0.35">
      <c r="A741" s="5">
        <v>39692</v>
      </c>
      <c r="B741" t="s">
        <v>43</v>
      </c>
      <c r="C741" t="s">
        <v>39</v>
      </c>
      <c r="D741" t="s">
        <v>40</v>
      </c>
      <c r="E741">
        <v>10</v>
      </c>
      <c r="F741" s="6">
        <v>1590</v>
      </c>
      <c r="G741" s="6">
        <v>557.77200000000005</v>
      </c>
    </row>
    <row r="742" spans="1:7" x14ac:dyDescent="0.35">
      <c r="A742" s="5">
        <v>39692</v>
      </c>
      <c r="B742" t="s">
        <v>42</v>
      </c>
      <c r="C742" t="s">
        <v>36</v>
      </c>
      <c r="D742" t="s">
        <v>37</v>
      </c>
      <c r="E742">
        <v>6</v>
      </c>
      <c r="F742" s="6">
        <v>1194</v>
      </c>
      <c r="G742" s="6">
        <v>536.82240000000002</v>
      </c>
    </row>
    <row r="743" spans="1:7" x14ac:dyDescent="0.35">
      <c r="A743" s="5">
        <v>39692</v>
      </c>
      <c r="B743" t="s">
        <v>35</v>
      </c>
      <c r="C743" t="s">
        <v>41</v>
      </c>
      <c r="D743" t="s">
        <v>37</v>
      </c>
      <c r="E743">
        <v>6</v>
      </c>
      <c r="F743" s="6">
        <v>852</v>
      </c>
      <c r="G743" s="6">
        <v>311.49119999999999</v>
      </c>
    </row>
    <row r="744" spans="1:7" x14ac:dyDescent="0.35">
      <c r="A744" s="5">
        <v>39692</v>
      </c>
      <c r="B744" t="s">
        <v>35</v>
      </c>
      <c r="C744" t="s">
        <v>36</v>
      </c>
      <c r="D744" t="s">
        <v>38</v>
      </c>
      <c r="E744">
        <v>8</v>
      </c>
      <c r="F744" s="6">
        <v>1984</v>
      </c>
      <c r="G744" s="6">
        <v>779.91039999999998</v>
      </c>
    </row>
    <row r="745" spans="1:7" x14ac:dyDescent="0.35">
      <c r="A745" s="5">
        <v>39692</v>
      </c>
      <c r="B745" t="s">
        <v>44</v>
      </c>
      <c r="C745" t="s">
        <v>36</v>
      </c>
      <c r="D745" t="s">
        <v>40</v>
      </c>
      <c r="E745">
        <v>6</v>
      </c>
      <c r="F745" s="6">
        <v>1572</v>
      </c>
      <c r="G745" s="6">
        <v>549.2568</v>
      </c>
    </row>
    <row r="746" spans="1:7" x14ac:dyDescent="0.35">
      <c r="A746" s="5">
        <v>39692</v>
      </c>
      <c r="B746" t="s">
        <v>42</v>
      </c>
      <c r="C746" t="s">
        <v>41</v>
      </c>
      <c r="D746" t="s">
        <v>38</v>
      </c>
      <c r="E746">
        <v>9</v>
      </c>
      <c r="F746" s="6">
        <v>1647</v>
      </c>
      <c r="G746" s="6">
        <v>698.65740000000005</v>
      </c>
    </row>
    <row r="747" spans="1:7" x14ac:dyDescent="0.35">
      <c r="A747" s="5">
        <v>39692</v>
      </c>
      <c r="B747" t="s">
        <v>43</v>
      </c>
      <c r="C747" t="s">
        <v>36</v>
      </c>
      <c r="D747" t="s">
        <v>40</v>
      </c>
      <c r="E747">
        <v>7</v>
      </c>
      <c r="F747" s="6">
        <v>1330</v>
      </c>
      <c r="G747" s="6">
        <v>457.65300000000002</v>
      </c>
    </row>
    <row r="748" spans="1:7" x14ac:dyDescent="0.35">
      <c r="A748" s="5">
        <v>39692</v>
      </c>
      <c r="B748" t="s">
        <v>43</v>
      </c>
      <c r="C748" t="s">
        <v>36</v>
      </c>
      <c r="D748" t="s">
        <v>38</v>
      </c>
      <c r="E748">
        <v>7</v>
      </c>
      <c r="F748" s="6">
        <v>1246</v>
      </c>
      <c r="G748" s="6">
        <v>394.23439999999999</v>
      </c>
    </row>
    <row r="749" spans="1:7" x14ac:dyDescent="0.35">
      <c r="A749" s="5">
        <v>39692</v>
      </c>
      <c r="B749" t="s">
        <v>35</v>
      </c>
      <c r="C749" t="s">
        <v>39</v>
      </c>
      <c r="D749" t="s">
        <v>38</v>
      </c>
      <c r="E749">
        <v>9</v>
      </c>
      <c r="F749" s="6">
        <v>1305</v>
      </c>
      <c r="G749" s="6">
        <v>516.64949999999999</v>
      </c>
    </row>
    <row r="750" spans="1:7" x14ac:dyDescent="0.35">
      <c r="A750" s="5">
        <v>39692</v>
      </c>
      <c r="B750" t="s">
        <v>44</v>
      </c>
      <c r="C750" t="s">
        <v>39</v>
      </c>
      <c r="D750" t="s">
        <v>38</v>
      </c>
      <c r="E750">
        <v>7</v>
      </c>
      <c r="F750" s="6">
        <v>1596</v>
      </c>
      <c r="G750" s="6">
        <v>513.43319999999994</v>
      </c>
    </row>
    <row r="751" spans="1:7" x14ac:dyDescent="0.35">
      <c r="A751" s="5">
        <v>39692</v>
      </c>
      <c r="B751" t="s">
        <v>44</v>
      </c>
      <c r="C751" t="s">
        <v>36</v>
      </c>
      <c r="D751" t="s">
        <v>37</v>
      </c>
      <c r="E751">
        <v>9</v>
      </c>
      <c r="F751" s="6">
        <v>2610</v>
      </c>
      <c r="G751" s="6">
        <v>1099.0709999999999</v>
      </c>
    </row>
    <row r="752" spans="1:7" x14ac:dyDescent="0.35">
      <c r="A752" s="5">
        <v>39692</v>
      </c>
      <c r="B752" t="s">
        <v>43</v>
      </c>
      <c r="C752" t="s">
        <v>39</v>
      </c>
      <c r="D752" t="s">
        <v>40</v>
      </c>
      <c r="E752">
        <v>7</v>
      </c>
      <c r="F752" s="6">
        <v>1127</v>
      </c>
      <c r="G752" s="6">
        <v>438.9665</v>
      </c>
    </row>
    <row r="753" spans="1:7" x14ac:dyDescent="0.35">
      <c r="A753" s="5">
        <v>39692</v>
      </c>
      <c r="B753" t="s">
        <v>35</v>
      </c>
      <c r="C753" t="s">
        <v>39</v>
      </c>
      <c r="D753" t="s">
        <v>37</v>
      </c>
      <c r="E753">
        <v>9</v>
      </c>
      <c r="F753" s="6">
        <v>2277</v>
      </c>
      <c r="G753" s="6">
        <v>1024.4223</v>
      </c>
    </row>
    <row r="754" spans="1:7" x14ac:dyDescent="0.35">
      <c r="A754" s="5">
        <v>39692</v>
      </c>
      <c r="B754" t="s">
        <v>42</v>
      </c>
      <c r="C754" t="s">
        <v>39</v>
      </c>
      <c r="D754" t="s">
        <v>38</v>
      </c>
      <c r="E754">
        <v>6</v>
      </c>
      <c r="F754" s="6">
        <v>1050</v>
      </c>
      <c r="G754" s="6">
        <v>377.47499999999997</v>
      </c>
    </row>
    <row r="755" spans="1:7" x14ac:dyDescent="0.35">
      <c r="A755" s="5">
        <v>39692</v>
      </c>
      <c r="B755" t="s">
        <v>42</v>
      </c>
      <c r="C755" t="s">
        <v>41</v>
      </c>
      <c r="D755" t="s">
        <v>37</v>
      </c>
      <c r="E755">
        <v>7</v>
      </c>
      <c r="F755" s="6">
        <v>1036</v>
      </c>
      <c r="G755" s="6">
        <v>403.93640000000005</v>
      </c>
    </row>
    <row r="756" spans="1:7" x14ac:dyDescent="0.35">
      <c r="A756" s="5">
        <v>39692</v>
      </c>
      <c r="B756" t="s">
        <v>44</v>
      </c>
      <c r="C756" t="s">
        <v>41</v>
      </c>
      <c r="D756" t="s">
        <v>37</v>
      </c>
      <c r="E756">
        <v>8</v>
      </c>
      <c r="F756" s="6">
        <v>1368</v>
      </c>
      <c r="G756" s="6">
        <v>432.69840000000005</v>
      </c>
    </row>
    <row r="757" spans="1:7" x14ac:dyDescent="0.35">
      <c r="A757" s="5">
        <v>39692</v>
      </c>
      <c r="B757" t="s">
        <v>43</v>
      </c>
      <c r="C757" t="s">
        <v>36</v>
      </c>
      <c r="D757" t="s">
        <v>40</v>
      </c>
      <c r="E757">
        <v>6</v>
      </c>
      <c r="F757" s="6">
        <v>1776</v>
      </c>
      <c r="G757" s="6">
        <v>659.42880000000002</v>
      </c>
    </row>
    <row r="758" spans="1:7" x14ac:dyDescent="0.35">
      <c r="A758" s="5">
        <v>39722</v>
      </c>
      <c r="B758" t="s">
        <v>44</v>
      </c>
      <c r="C758" t="s">
        <v>36</v>
      </c>
      <c r="D758" t="s">
        <v>40</v>
      </c>
      <c r="E758">
        <v>9</v>
      </c>
      <c r="F758" s="6">
        <v>981</v>
      </c>
      <c r="G758" s="6">
        <v>370.62180000000001</v>
      </c>
    </row>
    <row r="759" spans="1:7" x14ac:dyDescent="0.35">
      <c r="A759" s="5">
        <v>39722</v>
      </c>
      <c r="B759" t="s">
        <v>44</v>
      </c>
      <c r="C759" t="s">
        <v>36</v>
      </c>
      <c r="D759" t="s">
        <v>37</v>
      </c>
      <c r="E759">
        <v>6</v>
      </c>
      <c r="F759" s="6">
        <v>1146</v>
      </c>
      <c r="G759" s="6">
        <v>390.44220000000001</v>
      </c>
    </row>
    <row r="760" spans="1:7" x14ac:dyDescent="0.35">
      <c r="A760" s="5">
        <v>39722</v>
      </c>
      <c r="B760" t="s">
        <v>42</v>
      </c>
      <c r="C760" t="s">
        <v>36</v>
      </c>
      <c r="D760" t="s">
        <v>40</v>
      </c>
      <c r="E760">
        <v>6</v>
      </c>
      <c r="F760" s="6">
        <v>1206</v>
      </c>
      <c r="G760" s="6">
        <v>512.30880000000002</v>
      </c>
    </row>
    <row r="761" spans="1:7" x14ac:dyDescent="0.35">
      <c r="A761" s="5">
        <v>39722</v>
      </c>
      <c r="B761" t="s">
        <v>42</v>
      </c>
      <c r="C761" t="s">
        <v>39</v>
      </c>
      <c r="D761" t="s">
        <v>37</v>
      </c>
      <c r="E761">
        <v>6</v>
      </c>
      <c r="F761" s="6">
        <v>1650</v>
      </c>
      <c r="G761" s="6">
        <v>688.71</v>
      </c>
    </row>
    <row r="762" spans="1:7" x14ac:dyDescent="0.35">
      <c r="A762" s="5">
        <v>39722</v>
      </c>
      <c r="B762" t="s">
        <v>43</v>
      </c>
      <c r="C762" t="s">
        <v>39</v>
      </c>
      <c r="D762" t="s">
        <v>40</v>
      </c>
      <c r="E762">
        <v>7</v>
      </c>
      <c r="F762" s="6">
        <v>1848</v>
      </c>
      <c r="G762" s="6">
        <v>581.56560000000002</v>
      </c>
    </row>
    <row r="763" spans="1:7" x14ac:dyDescent="0.35">
      <c r="A763" s="5">
        <v>39722</v>
      </c>
      <c r="B763" t="s">
        <v>35</v>
      </c>
      <c r="C763" t="s">
        <v>41</v>
      </c>
      <c r="D763" t="s">
        <v>37</v>
      </c>
      <c r="E763">
        <v>6</v>
      </c>
      <c r="F763" s="6">
        <v>1632</v>
      </c>
      <c r="G763" s="6">
        <v>544.59839999999997</v>
      </c>
    </row>
    <row r="764" spans="1:7" x14ac:dyDescent="0.35">
      <c r="A764" s="5">
        <v>39722</v>
      </c>
      <c r="B764" t="s">
        <v>44</v>
      </c>
      <c r="C764" t="s">
        <v>39</v>
      </c>
      <c r="D764" t="s">
        <v>40</v>
      </c>
      <c r="E764">
        <v>8</v>
      </c>
      <c r="F764" s="6">
        <v>1624</v>
      </c>
      <c r="G764" s="6">
        <v>603.15359999999998</v>
      </c>
    </row>
    <row r="765" spans="1:7" x14ac:dyDescent="0.35">
      <c r="A765" s="5">
        <v>39722</v>
      </c>
      <c r="B765" t="s">
        <v>35</v>
      </c>
      <c r="C765" t="s">
        <v>41</v>
      </c>
      <c r="D765" t="s">
        <v>38</v>
      </c>
      <c r="E765">
        <v>6</v>
      </c>
      <c r="F765" s="6">
        <v>1674</v>
      </c>
      <c r="G765" s="6">
        <v>583.38900000000001</v>
      </c>
    </row>
    <row r="766" spans="1:7" x14ac:dyDescent="0.35">
      <c r="A766" s="5">
        <v>39722</v>
      </c>
      <c r="B766" t="s">
        <v>35</v>
      </c>
      <c r="C766" t="s">
        <v>39</v>
      </c>
      <c r="D766" t="s">
        <v>37</v>
      </c>
      <c r="E766">
        <v>10</v>
      </c>
      <c r="F766" s="6">
        <v>1760</v>
      </c>
      <c r="G766" s="6">
        <v>678.65599999999995</v>
      </c>
    </row>
    <row r="767" spans="1:7" x14ac:dyDescent="0.35">
      <c r="A767" s="5">
        <v>39722</v>
      </c>
      <c r="B767" t="s">
        <v>35</v>
      </c>
      <c r="C767" t="s">
        <v>36</v>
      </c>
      <c r="D767" t="s">
        <v>38</v>
      </c>
      <c r="E767">
        <v>8</v>
      </c>
      <c r="F767" s="6">
        <v>1416</v>
      </c>
      <c r="G767" s="6">
        <v>583.81679999999994</v>
      </c>
    </row>
    <row r="768" spans="1:7" x14ac:dyDescent="0.35">
      <c r="A768" s="5">
        <v>39722</v>
      </c>
      <c r="B768" t="s">
        <v>43</v>
      </c>
      <c r="C768" t="s">
        <v>39</v>
      </c>
      <c r="D768" t="s">
        <v>40</v>
      </c>
      <c r="E768">
        <v>8</v>
      </c>
      <c r="F768" s="6">
        <v>1056</v>
      </c>
      <c r="G768" s="6">
        <v>446.05439999999999</v>
      </c>
    </row>
    <row r="769" spans="1:7" x14ac:dyDescent="0.35">
      <c r="A769" s="5">
        <v>39722</v>
      </c>
      <c r="B769" t="s">
        <v>42</v>
      </c>
      <c r="C769" t="s">
        <v>36</v>
      </c>
      <c r="D769" t="s">
        <v>38</v>
      </c>
      <c r="E769">
        <v>6</v>
      </c>
      <c r="F769" s="6">
        <v>1158</v>
      </c>
      <c r="G769" s="6">
        <v>416.76420000000002</v>
      </c>
    </row>
    <row r="770" spans="1:7" x14ac:dyDescent="0.35">
      <c r="A770" s="5">
        <v>39722</v>
      </c>
      <c r="B770" t="s">
        <v>42</v>
      </c>
      <c r="C770" t="s">
        <v>41</v>
      </c>
      <c r="D770" t="s">
        <v>40</v>
      </c>
      <c r="E770">
        <v>9</v>
      </c>
      <c r="F770" s="6">
        <v>1971</v>
      </c>
      <c r="G770" s="6">
        <v>818.16210000000001</v>
      </c>
    </row>
    <row r="771" spans="1:7" x14ac:dyDescent="0.35">
      <c r="A771" s="5">
        <v>39722</v>
      </c>
      <c r="B771" t="s">
        <v>43</v>
      </c>
      <c r="C771" t="s">
        <v>36</v>
      </c>
      <c r="D771" t="s">
        <v>40</v>
      </c>
      <c r="E771">
        <v>10</v>
      </c>
      <c r="F771" s="6">
        <v>2610</v>
      </c>
      <c r="G771" s="6">
        <v>877.221</v>
      </c>
    </row>
    <row r="772" spans="1:7" x14ac:dyDescent="0.35">
      <c r="A772" s="5">
        <v>39722</v>
      </c>
      <c r="B772" t="s">
        <v>35</v>
      </c>
      <c r="C772" t="s">
        <v>36</v>
      </c>
      <c r="D772" t="s">
        <v>40</v>
      </c>
      <c r="E772">
        <v>10</v>
      </c>
      <c r="F772" s="6">
        <v>1940</v>
      </c>
      <c r="G772" s="6">
        <v>695.10199999999998</v>
      </c>
    </row>
    <row r="773" spans="1:7" x14ac:dyDescent="0.35">
      <c r="A773" s="5">
        <v>39722</v>
      </c>
      <c r="B773" t="s">
        <v>44</v>
      </c>
      <c r="C773" t="s">
        <v>41</v>
      </c>
      <c r="D773" t="s">
        <v>37</v>
      </c>
      <c r="E773">
        <v>9</v>
      </c>
      <c r="F773" s="6">
        <v>2529</v>
      </c>
      <c r="G773" s="6">
        <v>1095.3099</v>
      </c>
    </row>
    <row r="774" spans="1:7" x14ac:dyDescent="0.35">
      <c r="A774" s="5">
        <v>39722</v>
      </c>
      <c r="B774" t="s">
        <v>42</v>
      </c>
      <c r="C774" t="s">
        <v>36</v>
      </c>
      <c r="D774" t="s">
        <v>37</v>
      </c>
      <c r="E774">
        <v>9</v>
      </c>
      <c r="F774" s="6">
        <v>1881</v>
      </c>
      <c r="G774" s="6">
        <v>706.87980000000005</v>
      </c>
    </row>
    <row r="775" spans="1:7" x14ac:dyDescent="0.35">
      <c r="A775" s="5">
        <v>39722</v>
      </c>
      <c r="B775" t="s">
        <v>43</v>
      </c>
      <c r="C775" t="s">
        <v>36</v>
      </c>
      <c r="D775" t="s">
        <v>40</v>
      </c>
      <c r="E775">
        <v>6</v>
      </c>
      <c r="F775" s="6">
        <v>1428</v>
      </c>
      <c r="G775" s="6">
        <v>532.21559999999999</v>
      </c>
    </row>
    <row r="776" spans="1:7" x14ac:dyDescent="0.35">
      <c r="A776" s="5">
        <v>39722</v>
      </c>
      <c r="B776" t="s">
        <v>35</v>
      </c>
      <c r="C776" t="s">
        <v>36</v>
      </c>
      <c r="D776" t="s">
        <v>37</v>
      </c>
      <c r="E776">
        <v>8</v>
      </c>
      <c r="F776" s="6">
        <v>2088</v>
      </c>
      <c r="G776" s="6">
        <v>732.05280000000005</v>
      </c>
    </row>
    <row r="777" spans="1:7" x14ac:dyDescent="0.35">
      <c r="A777" s="5">
        <v>39722</v>
      </c>
      <c r="B777" t="s">
        <v>44</v>
      </c>
      <c r="C777" t="s">
        <v>36</v>
      </c>
      <c r="D777" t="s">
        <v>38</v>
      </c>
      <c r="E777">
        <v>8</v>
      </c>
      <c r="F777" s="6">
        <v>1856</v>
      </c>
      <c r="G777" s="6">
        <v>572.3904</v>
      </c>
    </row>
    <row r="778" spans="1:7" x14ac:dyDescent="0.35">
      <c r="A778" s="5">
        <v>39722</v>
      </c>
      <c r="B778" t="s">
        <v>43</v>
      </c>
      <c r="C778" t="s">
        <v>36</v>
      </c>
      <c r="D778" t="s">
        <v>38</v>
      </c>
      <c r="E778">
        <v>7</v>
      </c>
      <c r="F778" s="6">
        <v>1869</v>
      </c>
      <c r="G778" s="6">
        <v>735.63840000000005</v>
      </c>
    </row>
    <row r="779" spans="1:7" x14ac:dyDescent="0.35">
      <c r="A779" s="5">
        <v>39722</v>
      </c>
      <c r="B779" t="s">
        <v>35</v>
      </c>
      <c r="C779" t="s">
        <v>41</v>
      </c>
      <c r="D779" t="s">
        <v>40</v>
      </c>
      <c r="E779">
        <v>7</v>
      </c>
      <c r="F779" s="6">
        <v>1197</v>
      </c>
      <c r="G779" s="6">
        <v>538.05150000000003</v>
      </c>
    </row>
    <row r="780" spans="1:7" x14ac:dyDescent="0.35">
      <c r="A780" s="5">
        <v>39722</v>
      </c>
      <c r="B780" t="s">
        <v>43</v>
      </c>
      <c r="C780" t="s">
        <v>39</v>
      </c>
      <c r="D780" t="s">
        <v>38</v>
      </c>
      <c r="E780">
        <v>6</v>
      </c>
      <c r="F780" s="6">
        <v>1152</v>
      </c>
      <c r="G780" s="6">
        <v>474.8544</v>
      </c>
    </row>
    <row r="781" spans="1:7" x14ac:dyDescent="0.35">
      <c r="A781" s="5">
        <v>39722</v>
      </c>
      <c r="B781" t="s">
        <v>44</v>
      </c>
      <c r="C781" t="s">
        <v>39</v>
      </c>
      <c r="D781" t="s">
        <v>37</v>
      </c>
      <c r="E781">
        <v>10</v>
      </c>
      <c r="F781" s="6">
        <v>2890</v>
      </c>
      <c r="G781" s="6">
        <v>958.61299999999994</v>
      </c>
    </row>
    <row r="782" spans="1:7" x14ac:dyDescent="0.35">
      <c r="A782" s="5">
        <v>39722</v>
      </c>
      <c r="B782" t="s">
        <v>43</v>
      </c>
      <c r="C782" t="s">
        <v>36</v>
      </c>
      <c r="D782" t="s">
        <v>40</v>
      </c>
      <c r="E782">
        <v>6</v>
      </c>
      <c r="F782" s="6">
        <v>744</v>
      </c>
      <c r="G782" s="6">
        <v>256.38240000000002</v>
      </c>
    </row>
    <row r="783" spans="1:7" x14ac:dyDescent="0.35">
      <c r="A783" s="5">
        <v>39722</v>
      </c>
      <c r="B783" t="s">
        <v>35</v>
      </c>
      <c r="C783" t="s">
        <v>39</v>
      </c>
      <c r="D783" t="s">
        <v>38</v>
      </c>
      <c r="E783">
        <v>9</v>
      </c>
      <c r="F783" s="6">
        <v>1431</v>
      </c>
      <c r="G783" s="6">
        <v>642.66210000000001</v>
      </c>
    </row>
    <row r="784" spans="1:7" x14ac:dyDescent="0.35">
      <c r="A784" s="5">
        <v>39722</v>
      </c>
      <c r="B784" t="s">
        <v>35</v>
      </c>
      <c r="C784" t="s">
        <v>39</v>
      </c>
      <c r="D784" t="s">
        <v>40</v>
      </c>
      <c r="E784">
        <v>9</v>
      </c>
      <c r="F784" s="6">
        <v>1143</v>
      </c>
      <c r="G784" s="6">
        <v>489.20400000000001</v>
      </c>
    </row>
    <row r="785" spans="1:7" x14ac:dyDescent="0.35">
      <c r="A785" s="5">
        <v>39722</v>
      </c>
      <c r="B785" t="s">
        <v>43</v>
      </c>
      <c r="C785" t="s">
        <v>39</v>
      </c>
      <c r="D785" t="s">
        <v>40</v>
      </c>
      <c r="E785">
        <v>9</v>
      </c>
      <c r="F785" s="6">
        <v>927</v>
      </c>
      <c r="G785" s="6">
        <v>373.02479999999997</v>
      </c>
    </row>
    <row r="786" spans="1:7" x14ac:dyDescent="0.35">
      <c r="A786" s="5">
        <v>39722</v>
      </c>
      <c r="B786" t="s">
        <v>44</v>
      </c>
      <c r="C786" t="s">
        <v>41</v>
      </c>
      <c r="D786" t="s">
        <v>40</v>
      </c>
      <c r="E786">
        <v>8</v>
      </c>
      <c r="F786" s="6">
        <v>1352</v>
      </c>
      <c r="G786" s="6">
        <v>542.96320000000003</v>
      </c>
    </row>
    <row r="787" spans="1:7" x14ac:dyDescent="0.35">
      <c r="A787" s="5">
        <v>39722</v>
      </c>
      <c r="B787" t="s">
        <v>44</v>
      </c>
      <c r="C787" t="s">
        <v>39</v>
      </c>
      <c r="D787" t="s">
        <v>38</v>
      </c>
      <c r="E787">
        <v>8</v>
      </c>
      <c r="F787" s="6">
        <v>1680</v>
      </c>
      <c r="G787" s="6">
        <v>648.98399999999992</v>
      </c>
    </row>
    <row r="788" spans="1:7" x14ac:dyDescent="0.35">
      <c r="A788" s="5">
        <v>39722</v>
      </c>
      <c r="B788" t="s">
        <v>42</v>
      </c>
      <c r="C788" t="s">
        <v>41</v>
      </c>
      <c r="D788" t="s">
        <v>37</v>
      </c>
      <c r="E788">
        <v>9</v>
      </c>
      <c r="F788" s="6">
        <v>2637</v>
      </c>
      <c r="G788" s="6">
        <v>1096.992</v>
      </c>
    </row>
    <row r="789" spans="1:7" x14ac:dyDescent="0.35">
      <c r="A789" s="5">
        <v>39722</v>
      </c>
      <c r="B789" t="s">
        <v>43</v>
      </c>
      <c r="C789" t="s">
        <v>36</v>
      </c>
      <c r="D789" t="s">
        <v>40</v>
      </c>
      <c r="E789">
        <v>10</v>
      </c>
      <c r="F789" s="6">
        <v>1670</v>
      </c>
      <c r="G789" s="6">
        <v>613.05700000000002</v>
      </c>
    </row>
    <row r="790" spans="1:7" x14ac:dyDescent="0.35">
      <c r="A790" s="5">
        <v>39722</v>
      </c>
      <c r="B790" t="s">
        <v>42</v>
      </c>
      <c r="C790" t="s">
        <v>39</v>
      </c>
      <c r="D790" t="s">
        <v>38</v>
      </c>
      <c r="E790">
        <v>6</v>
      </c>
      <c r="F790" s="6">
        <v>654</v>
      </c>
      <c r="G790" s="6">
        <v>203.26320000000001</v>
      </c>
    </row>
    <row r="791" spans="1:7" x14ac:dyDescent="0.35">
      <c r="A791" s="5">
        <v>39722</v>
      </c>
      <c r="B791" t="s">
        <v>42</v>
      </c>
      <c r="C791" t="s">
        <v>41</v>
      </c>
      <c r="D791" t="s">
        <v>38</v>
      </c>
      <c r="E791">
        <v>6</v>
      </c>
      <c r="F791" s="6">
        <v>1158</v>
      </c>
      <c r="G791" s="6">
        <v>355.39019999999999</v>
      </c>
    </row>
    <row r="792" spans="1:7" x14ac:dyDescent="0.35">
      <c r="A792" s="5">
        <v>39722</v>
      </c>
      <c r="B792" t="s">
        <v>44</v>
      </c>
      <c r="C792" t="s">
        <v>41</v>
      </c>
      <c r="D792" t="s">
        <v>38</v>
      </c>
      <c r="E792">
        <v>9</v>
      </c>
      <c r="F792" s="6">
        <v>1710</v>
      </c>
      <c r="G792" s="6">
        <v>703.49400000000003</v>
      </c>
    </row>
    <row r="793" spans="1:7" x14ac:dyDescent="0.35">
      <c r="A793" s="5">
        <v>39722</v>
      </c>
      <c r="B793" t="s">
        <v>42</v>
      </c>
      <c r="C793" t="s">
        <v>39</v>
      </c>
      <c r="D793" t="s">
        <v>40</v>
      </c>
      <c r="E793">
        <v>7</v>
      </c>
      <c r="F793" s="6">
        <v>1379</v>
      </c>
      <c r="G793" s="6">
        <v>605.24310000000003</v>
      </c>
    </row>
    <row r="794" spans="1:7" x14ac:dyDescent="0.35">
      <c r="A794" s="5">
        <v>39753</v>
      </c>
      <c r="B794" t="s">
        <v>35</v>
      </c>
      <c r="C794" t="s">
        <v>39</v>
      </c>
      <c r="D794" t="s">
        <v>38</v>
      </c>
      <c r="E794">
        <v>6</v>
      </c>
      <c r="F794" s="6">
        <v>1632</v>
      </c>
      <c r="G794" s="6">
        <v>683.97119999999995</v>
      </c>
    </row>
    <row r="795" spans="1:7" x14ac:dyDescent="0.35">
      <c r="A795" s="5">
        <v>39753</v>
      </c>
      <c r="B795" t="s">
        <v>43</v>
      </c>
      <c r="C795" t="s">
        <v>36</v>
      </c>
      <c r="D795" t="s">
        <v>40</v>
      </c>
      <c r="E795">
        <v>9</v>
      </c>
      <c r="F795" s="6">
        <v>1557</v>
      </c>
      <c r="G795" s="6">
        <v>653.78430000000003</v>
      </c>
    </row>
    <row r="796" spans="1:7" x14ac:dyDescent="0.35">
      <c r="A796" s="5">
        <v>39753</v>
      </c>
      <c r="B796" t="s">
        <v>44</v>
      </c>
      <c r="C796" t="s">
        <v>41</v>
      </c>
      <c r="D796" t="s">
        <v>40</v>
      </c>
      <c r="E796">
        <v>10</v>
      </c>
      <c r="F796" s="6">
        <v>2540</v>
      </c>
      <c r="G796" s="6">
        <v>834.89800000000002</v>
      </c>
    </row>
    <row r="797" spans="1:7" x14ac:dyDescent="0.35">
      <c r="A797" s="5">
        <v>39753</v>
      </c>
      <c r="B797" t="s">
        <v>43</v>
      </c>
      <c r="C797" t="s">
        <v>36</v>
      </c>
      <c r="D797" t="s">
        <v>40</v>
      </c>
      <c r="E797">
        <v>9</v>
      </c>
      <c r="F797" s="6">
        <v>1962</v>
      </c>
      <c r="G797" s="6">
        <v>594.48599999999999</v>
      </c>
    </row>
    <row r="798" spans="1:7" x14ac:dyDescent="0.35">
      <c r="A798" s="5">
        <v>39753</v>
      </c>
      <c r="B798" t="s">
        <v>43</v>
      </c>
      <c r="C798" t="s">
        <v>39</v>
      </c>
      <c r="D798" t="s">
        <v>38</v>
      </c>
      <c r="E798">
        <v>6</v>
      </c>
      <c r="F798" s="6">
        <v>1098</v>
      </c>
      <c r="G798" s="6">
        <v>392.53499999999997</v>
      </c>
    </row>
    <row r="799" spans="1:7" x14ac:dyDescent="0.35">
      <c r="A799" s="5">
        <v>39753</v>
      </c>
      <c r="B799" t="s">
        <v>43</v>
      </c>
      <c r="C799" t="s">
        <v>36</v>
      </c>
      <c r="D799" t="s">
        <v>40</v>
      </c>
      <c r="E799">
        <v>9</v>
      </c>
      <c r="F799" s="6">
        <v>2511</v>
      </c>
      <c r="G799" s="6">
        <v>963.9729000000001</v>
      </c>
    </row>
    <row r="800" spans="1:7" x14ac:dyDescent="0.35">
      <c r="A800" s="5">
        <v>39753</v>
      </c>
      <c r="B800" t="s">
        <v>35</v>
      </c>
      <c r="C800" t="s">
        <v>41</v>
      </c>
      <c r="D800" t="s">
        <v>38</v>
      </c>
      <c r="E800">
        <v>8</v>
      </c>
      <c r="F800" s="6">
        <v>2024</v>
      </c>
      <c r="G800" s="6">
        <v>855.54480000000001</v>
      </c>
    </row>
    <row r="801" spans="1:7" x14ac:dyDescent="0.35">
      <c r="A801" s="5">
        <v>39753</v>
      </c>
      <c r="B801" t="s">
        <v>44</v>
      </c>
      <c r="C801" t="s">
        <v>41</v>
      </c>
      <c r="D801" t="s">
        <v>37</v>
      </c>
      <c r="E801">
        <v>7</v>
      </c>
      <c r="F801" s="6">
        <v>994</v>
      </c>
      <c r="G801" s="6">
        <v>417.97699999999998</v>
      </c>
    </row>
    <row r="802" spans="1:7" x14ac:dyDescent="0.35">
      <c r="A802" s="5">
        <v>39753</v>
      </c>
      <c r="B802" t="s">
        <v>44</v>
      </c>
      <c r="C802" t="s">
        <v>36</v>
      </c>
      <c r="D802" t="s">
        <v>37</v>
      </c>
      <c r="E802">
        <v>8</v>
      </c>
      <c r="F802" s="6">
        <v>1872</v>
      </c>
      <c r="G802" s="6">
        <v>757.97280000000001</v>
      </c>
    </row>
    <row r="803" spans="1:7" x14ac:dyDescent="0.35">
      <c r="A803" s="5">
        <v>39753</v>
      </c>
      <c r="B803" t="s">
        <v>35</v>
      </c>
      <c r="C803" t="s">
        <v>36</v>
      </c>
      <c r="D803" t="s">
        <v>37</v>
      </c>
      <c r="E803">
        <v>6</v>
      </c>
      <c r="F803" s="6">
        <v>1488</v>
      </c>
      <c r="G803" s="6">
        <v>495.80160000000001</v>
      </c>
    </row>
    <row r="804" spans="1:7" x14ac:dyDescent="0.35">
      <c r="A804" s="5">
        <v>39753</v>
      </c>
      <c r="B804" t="s">
        <v>42</v>
      </c>
      <c r="C804" t="s">
        <v>39</v>
      </c>
      <c r="D804" t="s">
        <v>38</v>
      </c>
      <c r="E804">
        <v>10</v>
      </c>
      <c r="F804" s="6">
        <v>1960</v>
      </c>
      <c r="G804" s="6">
        <v>813.4</v>
      </c>
    </row>
    <row r="805" spans="1:7" x14ac:dyDescent="0.35">
      <c r="A805" s="5">
        <v>39753</v>
      </c>
      <c r="B805" t="s">
        <v>42</v>
      </c>
      <c r="C805" t="s">
        <v>41</v>
      </c>
      <c r="D805" t="s">
        <v>37</v>
      </c>
      <c r="E805">
        <v>9</v>
      </c>
      <c r="F805" s="6">
        <v>1161</v>
      </c>
      <c r="G805" s="6">
        <v>445.7079</v>
      </c>
    </row>
    <row r="806" spans="1:7" x14ac:dyDescent="0.35">
      <c r="A806" s="5">
        <v>39753</v>
      </c>
      <c r="B806" t="s">
        <v>44</v>
      </c>
      <c r="C806" t="s">
        <v>39</v>
      </c>
      <c r="D806" t="s">
        <v>40</v>
      </c>
      <c r="E806">
        <v>8</v>
      </c>
      <c r="F806" s="6">
        <v>1184</v>
      </c>
      <c r="G806" s="6">
        <v>463.65440000000001</v>
      </c>
    </row>
    <row r="807" spans="1:7" x14ac:dyDescent="0.35">
      <c r="A807" s="5">
        <v>39753</v>
      </c>
      <c r="B807" t="s">
        <v>42</v>
      </c>
      <c r="C807" t="s">
        <v>39</v>
      </c>
      <c r="D807" t="s">
        <v>37</v>
      </c>
      <c r="E807">
        <v>7</v>
      </c>
      <c r="F807" s="6">
        <v>707</v>
      </c>
      <c r="G807" s="6">
        <v>230.41130000000001</v>
      </c>
    </row>
    <row r="808" spans="1:7" x14ac:dyDescent="0.35">
      <c r="A808" s="5">
        <v>39753</v>
      </c>
      <c r="B808" t="s">
        <v>35</v>
      </c>
      <c r="C808" t="s">
        <v>41</v>
      </c>
      <c r="D808" t="s">
        <v>37</v>
      </c>
      <c r="E808">
        <v>8</v>
      </c>
      <c r="F808" s="6">
        <v>2280</v>
      </c>
      <c r="G808" s="6">
        <v>737.58</v>
      </c>
    </row>
    <row r="809" spans="1:7" x14ac:dyDescent="0.35">
      <c r="A809" s="5">
        <v>39753</v>
      </c>
      <c r="B809" t="s">
        <v>42</v>
      </c>
      <c r="C809" t="s">
        <v>36</v>
      </c>
      <c r="D809" t="s">
        <v>37</v>
      </c>
      <c r="E809">
        <v>10</v>
      </c>
      <c r="F809" s="6">
        <v>1360</v>
      </c>
      <c r="G809" s="6">
        <v>431.66400000000004</v>
      </c>
    </row>
    <row r="810" spans="1:7" x14ac:dyDescent="0.35">
      <c r="A810" s="5">
        <v>39753</v>
      </c>
      <c r="B810" t="s">
        <v>44</v>
      </c>
      <c r="C810" t="s">
        <v>41</v>
      </c>
      <c r="D810" t="s">
        <v>38</v>
      </c>
      <c r="E810">
        <v>10</v>
      </c>
      <c r="F810" s="6">
        <v>1220</v>
      </c>
      <c r="G810" s="6">
        <v>547.65800000000002</v>
      </c>
    </row>
    <row r="811" spans="1:7" x14ac:dyDescent="0.35">
      <c r="A811" s="5">
        <v>39753</v>
      </c>
      <c r="B811" t="s">
        <v>42</v>
      </c>
      <c r="C811" t="s">
        <v>36</v>
      </c>
      <c r="D811" t="s">
        <v>38</v>
      </c>
      <c r="E811">
        <v>9</v>
      </c>
      <c r="F811" s="6">
        <v>2349</v>
      </c>
      <c r="G811" s="6">
        <v>732.88800000000003</v>
      </c>
    </row>
    <row r="812" spans="1:7" x14ac:dyDescent="0.35">
      <c r="A812" s="5">
        <v>39753</v>
      </c>
      <c r="B812" t="s">
        <v>35</v>
      </c>
      <c r="C812" t="s">
        <v>36</v>
      </c>
      <c r="D812" t="s">
        <v>38</v>
      </c>
      <c r="E812">
        <v>9</v>
      </c>
      <c r="F812" s="6">
        <v>1782</v>
      </c>
      <c r="G812" s="6">
        <v>742.02480000000003</v>
      </c>
    </row>
    <row r="813" spans="1:7" x14ac:dyDescent="0.35">
      <c r="A813" s="5">
        <v>39753</v>
      </c>
      <c r="B813" t="s">
        <v>35</v>
      </c>
      <c r="C813" t="s">
        <v>36</v>
      </c>
      <c r="D813" t="s">
        <v>40</v>
      </c>
      <c r="E813">
        <v>9</v>
      </c>
      <c r="F813" s="6">
        <v>1197</v>
      </c>
      <c r="G813" s="6">
        <v>536.37570000000005</v>
      </c>
    </row>
    <row r="814" spans="1:7" x14ac:dyDescent="0.35">
      <c r="A814" s="5">
        <v>39753</v>
      </c>
      <c r="B814" t="s">
        <v>35</v>
      </c>
      <c r="C814" t="s">
        <v>39</v>
      </c>
      <c r="D814" t="s">
        <v>40</v>
      </c>
      <c r="E814">
        <v>7</v>
      </c>
      <c r="F814" s="6">
        <v>987</v>
      </c>
      <c r="G814" s="6">
        <v>436.7475</v>
      </c>
    </row>
    <row r="815" spans="1:7" x14ac:dyDescent="0.35">
      <c r="A815" s="5">
        <v>39753</v>
      </c>
      <c r="B815" t="s">
        <v>42</v>
      </c>
      <c r="C815" t="s">
        <v>36</v>
      </c>
      <c r="D815" t="s">
        <v>40</v>
      </c>
      <c r="E815">
        <v>9</v>
      </c>
      <c r="F815" s="6">
        <v>2043</v>
      </c>
      <c r="G815" s="6">
        <v>913.01670000000001</v>
      </c>
    </row>
    <row r="816" spans="1:7" x14ac:dyDescent="0.35">
      <c r="A816" s="5">
        <v>39753</v>
      </c>
      <c r="B816" t="s">
        <v>42</v>
      </c>
      <c r="C816" t="s">
        <v>39</v>
      </c>
      <c r="D816" t="s">
        <v>40</v>
      </c>
      <c r="E816">
        <v>10</v>
      </c>
      <c r="F816" s="6">
        <v>1880</v>
      </c>
      <c r="G816" s="6">
        <v>781.14</v>
      </c>
    </row>
    <row r="817" spans="1:7" x14ac:dyDescent="0.35">
      <c r="A817" s="5">
        <v>39753</v>
      </c>
      <c r="B817" t="s">
        <v>42</v>
      </c>
      <c r="C817" t="s">
        <v>41</v>
      </c>
      <c r="D817" t="s">
        <v>40</v>
      </c>
      <c r="E817">
        <v>10</v>
      </c>
      <c r="F817" s="6">
        <v>2090</v>
      </c>
      <c r="G817" s="6">
        <v>852.51099999999997</v>
      </c>
    </row>
    <row r="818" spans="1:7" x14ac:dyDescent="0.35">
      <c r="A818" s="5">
        <v>39753</v>
      </c>
      <c r="B818" t="s">
        <v>44</v>
      </c>
      <c r="C818" t="s">
        <v>39</v>
      </c>
      <c r="D818" t="s">
        <v>38</v>
      </c>
      <c r="E818">
        <v>8</v>
      </c>
      <c r="F818" s="6">
        <v>2368</v>
      </c>
      <c r="G818" s="6">
        <v>771.25760000000002</v>
      </c>
    </row>
    <row r="819" spans="1:7" x14ac:dyDescent="0.35">
      <c r="A819" s="5">
        <v>39753</v>
      </c>
      <c r="B819" t="s">
        <v>35</v>
      </c>
      <c r="C819" t="s">
        <v>41</v>
      </c>
      <c r="D819" t="s">
        <v>40</v>
      </c>
      <c r="E819">
        <v>6</v>
      </c>
      <c r="F819" s="6">
        <v>1278</v>
      </c>
      <c r="G819" s="6">
        <v>475.28820000000002</v>
      </c>
    </row>
    <row r="820" spans="1:7" x14ac:dyDescent="0.35">
      <c r="A820" s="5">
        <v>39753</v>
      </c>
      <c r="B820" t="s">
        <v>43</v>
      </c>
      <c r="C820" t="s">
        <v>39</v>
      </c>
      <c r="D820" t="s">
        <v>40</v>
      </c>
      <c r="E820">
        <v>9</v>
      </c>
      <c r="F820" s="6">
        <v>1098</v>
      </c>
      <c r="G820" s="6">
        <v>423.16920000000005</v>
      </c>
    </row>
    <row r="821" spans="1:7" x14ac:dyDescent="0.35">
      <c r="A821" s="5">
        <v>39753</v>
      </c>
      <c r="B821" t="s">
        <v>44</v>
      </c>
      <c r="C821" t="s">
        <v>39</v>
      </c>
      <c r="D821" t="s">
        <v>37</v>
      </c>
      <c r="E821">
        <v>10</v>
      </c>
      <c r="F821" s="6">
        <v>1430</v>
      </c>
      <c r="G821" s="6">
        <v>586.15699999999993</v>
      </c>
    </row>
    <row r="822" spans="1:7" x14ac:dyDescent="0.35">
      <c r="A822" s="5">
        <v>39753</v>
      </c>
      <c r="B822" t="s">
        <v>43</v>
      </c>
      <c r="C822" t="s">
        <v>39</v>
      </c>
      <c r="D822" t="s">
        <v>40</v>
      </c>
      <c r="E822">
        <v>10</v>
      </c>
      <c r="F822" s="6">
        <v>1210</v>
      </c>
      <c r="G822" s="6">
        <v>368.80799999999999</v>
      </c>
    </row>
    <row r="823" spans="1:7" x14ac:dyDescent="0.35">
      <c r="A823" s="5">
        <v>39753</v>
      </c>
      <c r="B823" t="s">
        <v>42</v>
      </c>
      <c r="C823" t="s">
        <v>41</v>
      </c>
      <c r="D823" t="s">
        <v>38</v>
      </c>
      <c r="E823">
        <v>10</v>
      </c>
      <c r="F823" s="6">
        <v>1390</v>
      </c>
      <c r="G823" s="6">
        <v>548.21600000000001</v>
      </c>
    </row>
    <row r="824" spans="1:7" x14ac:dyDescent="0.35">
      <c r="A824" s="5">
        <v>39753</v>
      </c>
      <c r="B824" t="s">
        <v>43</v>
      </c>
      <c r="C824" t="s">
        <v>39</v>
      </c>
      <c r="D824" t="s">
        <v>40</v>
      </c>
      <c r="E824">
        <v>8</v>
      </c>
      <c r="F824" s="6">
        <v>1592</v>
      </c>
      <c r="G824" s="6">
        <v>657.65520000000004</v>
      </c>
    </row>
    <row r="825" spans="1:7" x14ac:dyDescent="0.35">
      <c r="A825" s="5">
        <v>39753</v>
      </c>
      <c r="B825" t="s">
        <v>44</v>
      </c>
      <c r="C825" t="s">
        <v>36</v>
      </c>
      <c r="D825" t="s">
        <v>40</v>
      </c>
      <c r="E825">
        <v>9</v>
      </c>
      <c r="F825" s="6">
        <v>1305</v>
      </c>
      <c r="G825" s="6">
        <v>465.62400000000002</v>
      </c>
    </row>
    <row r="826" spans="1:7" x14ac:dyDescent="0.35">
      <c r="A826" s="5">
        <v>39753</v>
      </c>
      <c r="B826" t="s">
        <v>35</v>
      </c>
      <c r="C826" t="s">
        <v>39</v>
      </c>
      <c r="D826" t="s">
        <v>37</v>
      </c>
      <c r="E826">
        <v>6</v>
      </c>
      <c r="F826" s="6">
        <v>1248</v>
      </c>
      <c r="G826" s="6">
        <v>548.37120000000004</v>
      </c>
    </row>
    <row r="827" spans="1:7" x14ac:dyDescent="0.35">
      <c r="A827" s="5">
        <v>39753</v>
      </c>
      <c r="B827" t="s">
        <v>44</v>
      </c>
      <c r="C827" t="s">
        <v>36</v>
      </c>
      <c r="D827" t="s">
        <v>38</v>
      </c>
      <c r="E827">
        <v>8</v>
      </c>
      <c r="F827" s="6">
        <v>1032</v>
      </c>
      <c r="G827" s="6">
        <v>423.73920000000004</v>
      </c>
    </row>
    <row r="828" spans="1:7" x14ac:dyDescent="0.35">
      <c r="A828" s="5">
        <v>39753</v>
      </c>
      <c r="B828" t="s">
        <v>43</v>
      </c>
      <c r="C828" t="s">
        <v>36</v>
      </c>
      <c r="D828" t="s">
        <v>38</v>
      </c>
      <c r="E828">
        <v>9</v>
      </c>
      <c r="F828" s="6">
        <v>945</v>
      </c>
      <c r="G828" s="6">
        <v>287.09100000000001</v>
      </c>
    </row>
    <row r="829" spans="1:7" x14ac:dyDescent="0.35">
      <c r="A829" s="5">
        <v>39753</v>
      </c>
      <c r="B829" t="s">
        <v>43</v>
      </c>
      <c r="C829" t="s">
        <v>36</v>
      </c>
      <c r="D829" t="s">
        <v>40</v>
      </c>
      <c r="E829">
        <v>8</v>
      </c>
      <c r="F829" s="6">
        <v>1016</v>
      </c>
      <c r="G829" s="6">
        <v>393.59840000000003</v>
      </c>
    </row>
    <row r="830" spans="1:7" x14ac:dyDescent="0.35">
      <c r="A830" s="5">
        <v>39783</v>
      </c>
      <c r="B830" t="s">
        <v>42</v>
      </c>
      <c r="C830" t="s">
        <v>36</v>
      </c>
      <c r="D830" t="s">
        <v>37</v>
      </c>
      <c r="E830">
        <v>9</v>
      </c>
      <c r="F830" s="6">
        <v>2286</v>
      </c>
      <c r="G830" s="6">
        <v>990.52380000000005</v>
      </c>
    </row>
    <row r="831" spans="1:7" x14ac:dyDescent="0.35">
      <c r="A831" s="5">
        <v>39783</v>
      </c>
      <c r="B831" t="s">
        <v>44</v>
      </c>
      <c r="C831" t="s">
        <v>39</v>
      </c>
      <c r="D831" t="s">
        <v>37</v>
      </c>
      <c r="E831">
        <v>6</v>
      </c>
      <c r="F831" s="6">
        <v>1140</v>
      </c>
      <c r="G831" s="6">
        <v>377.56799999999998</v>
      </c>
    </row>
    <row r="832" spans="1:7" x14ac:dyDescent="0.35">
      <c r="A832" s="5">
        <v>39783</v>
      </c>
      <c r="B832" t="s">
        <v>42</v>
      </c>
      <c r="C832" t="s">
        <v>41</v>
      </c>
      <c r="D832" t="s">
        <v>40</v>
      </c>
      <c r="E832">
        <v>9</v>
      </c>
      <c r="F832" s="6">
        <v>2007</v>
      </c>
      <c r="G832" s="6">
        <v>631.60289999999998</v>
      </c>
    </row>
    <row r="833" spans="1:7" x14ac:dyDescent="0.35">
      <c r="A833" s="5">
        <v>39783</v>
      </c>
      <c r="B833" t="s">
        <v>44</v>
      </c>
      <c r="C833" t="s">
        <v>41</v>
      </c>
      <c r="D833" t="s">
        <v>40</v>
      </c>
      <c r="E833">
        <v>9</v>
      </c>
      <c r="F833" s="6">
        <v>2097</v>
      </c>
      <c r="G833" s="6">
        <v>723.67470000000003</v>
      </c>
    </row>
    <row r="834" spans="1:7" x14ac:dyDescent="0.35">
      <c r="A834" s="5">
        <v>39783</v>
      </c>
      <c r="B834" t="s">
        <v>35</v>
      </c>
      <c r="C834" t="s">
        <v>39</v>
      </c>
      <c r="D834" t="s">
        <v>37</v>
      </c>
      <c r="E834">
        <v>10</v>
      </c>
      <c r="F834" s="6">
        <v>1730</v>
      </c>
      <c r="G834" s="6">
        <v>739.40200000000004</v>
      </c>
    </row>
    <row r="835" spans="1:7" x14ac:dyDescent="0.35">
      <c r="A835" s="5">
        <v>39783</v>
      </c>
      <c r="B835" t="s">
        <v>35</v>
      </c>
      <c r="C835" t="s">
        <v>36</v>
      </c>
      <c r="D835" t="s">
        <v>40</v>
      </c>
      <c r="E835">
        <v>7</v>
      </c>
      <c r="F835" s="6">
        <v>2016</v>
      </c>
      <c r="G835" s="6">
        <v>888.048</v>
      </c>
    </row>
    <row r="836" spans="1:7" x14ac:dyDescent="0.35">
      <c r="A836" s="5">
        <v>39783</v>
      </c>
      <c r="B836" t="s">
        <v>43</v>
      </c>
      <c r="C836" t="s">
        <v>36</v>
      </c>
      <c r="D836" t="s">
        <v>40</v>
      </c>
      <c r="E836">
        <v>7</v>
      </c>
      <c r="F836" s="6">
        <v>1988</v>
      </c>
      <c r="G836" s="6">
        <v>866.96679999999992</v>
      </c>
    </row>
    <row r="837" spans="1:7" x14ac:dyDescent="0.35">
      <c r="A837" s="5">
        <v>39783</v>
      </c>
      <c r="B837" t="s">
        <v>44</v>
      </c>
      <c r="C837" t="s">
        <v>41</v>
      </c>
      <c r="D837" t="s">
        <v>38</v>
      </c>
      <c r="E837">
        <v>9</v>
      </c>
      <c r="F837" s="6">
        <v>1953</v>
      </c>
      <c r="G837" s="6">
        <v>718.89929999999993</v>
      </c>
    </row>
    <row r="838" spans="1:7" x14ac:dyDescent="0.35">
      <c r="A838" s="5">
        <v>39783</v>
      </c>
      <c r="B838" t="s">
        <v>43</v>
      </c>
      <c r="C838" t="s">
        <v>39</v>
      </c>
      <c r="D838" t="s">
        <v>40</v>
      </c>
      <c r="E838">
        <v>6</v>
      </c>
      <c r="F838" s="6">
        <v>1638</v>
      </c>
      <c r="G838" s="6">
        <v>733.005</v>
      </c>
    </row>
    <row r="839" spans="1:7" x14ac:dyDescent="0.35">
      <c r="A839" s="5">
        <v>39783</v>
      </c>
      <c r="B839" t="s">
        <v>42</v>
      </c>
      <c r="C839" t="s">
        <v>36</v>
      </c>
      <c r="D839" t="s">
        <v>40</v>
      </c>
      <c r="E839">
        <v>6</v>
      </c>
      <c r="F839" s="6">
        <v>1776</v>
      </c>
      <c r="G839" s="6">
        <v>735.61919999999998</v>
      </c>
    </row>
    <row r="840" spans="1:7" x14ac:dyDescent="0.35">
      <c r="A840" s="5">
        <v>39783</v>
      </c>
      <c r="B840" t="s">
        <v>35</v>
      </c>
      <c r="C840" t="s">
        <v>36</v>
      </c>
      <c r="D840" t="s">
        <v>37</v>
      </c>
      <c r="E840">
        <v>10</v>
      </c>
      <c r="F840" s="6">
        <v>1630</v>
      </c>
      <c r="G840" s="6">
        <v>617.93299999999999</v>
      </c>
    </row>
    <row r="841" spans="1:7" x14ac:dyDescent="0.35">
      <c r="A841" s="5">
        <v>39783</v>
      </c>
      <c r="B841" t="s">
        <v>35</v>
      </c>
      <c r="C841" t="s">
        <v>41</v>
      </c>
      <c r="D841" t="s">
        <v>37</v>
      </c>
      <c r="E841">
        <v>10</v>
      </c>
      <c r="F841" s="6">
        <v>2310</v>
      </c>
      <c r="G841" s="6">
        <v>944.09699999999998</v>
      </c>
    </row>
    <row r="842" spans="1:7" x14ac:dyDescent="0.35">
      <c r="A842" s="5">
        <v>39783</v>
      </c>
      <c r="B842" t="s">
        <v>35</v>
      </c>
      <c r="C842" t="s">
        <v>41</v>
      </c>
      <c r="D842" t="s">
        <v>40</v>
      </c>
      <c r="E842">
        <v>7</v>
      </c>
      <c r="F842" s="6">
        <v>1190</v>
      </c>
      <c r="G842" s="6">
        <v>367.35299999999995</v>
      </c>
    </row>
    <row r="843" spans="1:7" x14ac:dyDescent="0.35">
      <c r="A843" s="5">
        <v>39783</v>
      </c>
      <c r="B843" t="s">
        <v>35</v>
      </c>
      <c r="C843" t="s">
        <v>41</v>
      </c>
      <c r="D843" t="s">
        <v>38</v>
      </c>
      <c r="E843">
        <v>6</v>
      </c>
      <c r="F843" s="6">
        <v>882</v>
      </c>
      <c r="G843" s="6">
        <v>332.51400000000001</v>
      </c>
    </row>
    <row r="844" spans="1:7" x14ac:dyDescent="0.35">
      <c r="A844" s="5">
        <v>39783</v>
      </c>
      <c r="B844" t="s">
        <v>44</v>
      </c>
      <c r="C844" t="s">
        <v>36</v>
      </c>
      <c r="D844" t="s">
        <v>37</v>
      </c>
      <c r="E844">
        <v>8</v>
      </c>
      <c r="F844" s="6">
        <v>1384</v>
      </c>
      <c r="G844" s="6">
        <v>427.7944</v>
      </c>
    </row>
    <row r="845" spans="1:7" x14ac:dyDescent="0.35">
      <c r="A845" s="5">
        <v>39783</v>
      </c>
      <c r="B845" t="s">
        <v>42</v>
      </c>
      <c r="C845" t="s">
        <v>41</v>
      </c>
      <c r="D845" t="s">
        <v>38</v>
      </c>
      <c r="E845">
        <v>8</v>
      </c>
      <c r="F845" s="6">
        <v>1864</v>
      </c>
      <c r="G845" s="6">
        <v>604.49519999999995</v>
      </c>
    </row>
    <row r="846" spans="1:7" x14ac:dyDescent="0.35">
      <c r="A846" s="5">
        <v>39783</v>
      </c>
      <c r="B846" t="s">
        <v>43</v>
      </c>
      <c r="C846" t="s">
        <v>39</v>
      </c>
      <c r="D846" t="s">
        <v>40</v>
      </c>
      <c r="E846">
        <v>9</v>
      </c>
      <c r="F846" s="6">
        <v>2142</v>
      </c>
      <c r="G846" s="6">
        <v>893.21399999999994</v>
      </c>
    </row>
    <row r="847" spans="1:7" x14ac:dyDescent="0.35">
      <c r="A847" s="5">
        <v>39783</v>
      </c>
      <c r="B847" t="s">
        <v>43</v>
      </c>
      <c r="C847" t="s">
        <v>36</v>
      </c>
      <c r="D847" t="s">
        <v>40</v>
      </c>
      <c r="E847">
        <v>8</v>
      </c>
      <c r="F847" s="6">
        <v>1352</v>
      </c>
      <c r="G847" s="6">
        <v>523.49440000000004</v>
      </c>
    </row>
    <row r="848" spans="1:7" x14ac:dyDescent="0.35">
      <c r="A848" s="5">
        <v>39783</v>
      </c>
      <c r="B848" t="s">
        <v>42</v>
      </c>
      <c r="C848" t="s">
        <v>36</v>
      </c>
      <c r="D848" t="s">
        <v>38</v>
      </c>
      <c r="E848">
        <v>6</v>
      </c>
      <c r="F848" s="6">
        <v>1206</v>
      </c>
      <c r="G848" s="6">
        <v>540.28800000000001</v>
      </c>
    </row>
    <row r="849" spans="1:7" x14ac:dyDescent="0.35">
      <c r="A849" s="5">
        <v>39783</v>
      </c>
      <c r="B849" t="s">
        <v>42</v>
      </c>
      <c r="C849" t="s">
        <v>39</v>
      </c>
      <c r="D849" t="s">
        <v>38</v>
      </c>
      <c r="E849">
        <v>10</v>
      </c>
      <c r="F849" s="6">
        <v>2250</v>
      </c>
      <c r="G849" s="6">
        <v>1012.05</v>
      </c>
    </row>
    <row r="850" spans="1:7" x14ac:dyDescent="0.35">
      <c r="A850" s="5">
        <v>39783</v>
      </c>
      <c r="B850" t="s">
        <v>44</v>
      </c>
      <c r="C850" t="s">
        <v>39</v>
      </c>
      <c r="D850" t="s">
        <v>40</v>
      </c>
      <c r="E850">
        <v>8</v>
      </c>
      <c r="F850" s="6">
        <v>1168</v>
      </c>
      <c r="G850" s="6">
        <v>444.19040000000001</v>
      </c>
    </row>
    <row r="851" spans="1:7" x14ac:dyDescent="0.35">
      <c r="A851" s="5">
        <v>39783</v>
      </c>
      <c r="B851" t="s">
        <v>43</v>
      </c>
      <c r="C851" t="s">
        <v>36</v>
      </c>
      <c r="D851" t="s">
        <v>40</v>
      </c>
      <c r="E851">
        <v>8</v>
      </c>
      <c r="F851" s="6">
        <v>1784</v>
      </c>
      <c r="G851" s="6">
        <v>724.30400000000009</v>
      </c>
    </row>
    <row r="852" spans="1:7" x14ac:dyDescent="0.35">
      <c r="A852" s="5">
        <v>39783</v>
      </c>
      <c r="B852" t="s">
        <v>44</v>
      </c>
      <c r="C852" t="s">
        <v>41</v>
      </c>
      <c r="D852" t="s">
        <v>37</v>
      </c>
      <c r="E852">
        <v>7</v>
      </c>
      <c r="F852" s="6">
        <v>1729</v>
      </c>
      <c r="G852" s="6">
        <v>664.28179999999998</v>
      </c>
    </row>
    <row r="853" spans="1:7" x14ac:dyDescent="0.35">
      <c r="A853" s="5">
        <v>39783</v>
      </c>
      <c r="B853" t="s">
        <v>43</v>
      </c>
      <c r="C853" t="s">
        <v>36</v>
      </c>
      <c r="D853" t="s">
        <v>40</v>
      </c>
      <c r="E853">
        <v>9</v>
      </c>
      <c r="F853" s="6">
        <v>2322</v>
      </c>
      <c r="G853" s="6">
        <v>1005.8903999999999</v>
      </c>
    </row>
    <row r="854" spans="1:7" x14ac:dyDescent="0.35">
      <c r="A854" s="5">
        <v>39783</v>
      </c>
      <c r="B854" t="s">
        <v>35</v>
      </c>
      <c r="C854" t="s">
        <v>36</v>
      </c>
      <c r="D854" t="s">
        <v>38</v>
      </c>
      <c r="E854">
        <v>10</v>
      </c>
      <c r="F854" s="6">
        <v>1180</v>
      </c>
      <c r="G854" s="6">
        <v>369.10400000000004</v>
      </c>
    </row>
    <row r="855" spans="1:7" x14ac:dyDescent="0.35">
      <c r="A855" s="5">
        <v>39783</v>
      </c>
      <c r="B855" t="s">
        <v>44</v>
      </c>
      <c r="C855" t="s">
        <v>36</v>
      </c>
      <c r="D855" t="s">
        <v>40</v>
      </c>
      <c r="E855">
        <v>9</v>
      </c>
      <c r="F855" s="6">
        <v>900</v>
      </c>
      <c r="G855" s="6">
        <v>281.33999999999997</v>
      </c>
    </row>
    <row r="856" spans="1:7" x14ac:dyDescent="0.35">
      <c r="A856" s="5">
        <v>39783</v>
      </c>
      <c r="B856" t="s">
        <v>43</v>
      </c>
      <c r="C856" t="s">
        <v>39</v>
      </c>
      <c r="D856" t="s">
        <v>40</v>
      </c>
      <c r="E856">
        <v>7</v>
      </c>
      <c r="F856" s="6">
        <v>1302</v>
      </c>
      <c r="G856" s="6">
        <v>490.59360000000004</v>
      </c>
    </row>
    <row r="857" spans="1:7" x14ac:dyDescent="0.35">
      <c r="A857" s="5">
        <v>39783</v>
      </c>
      <c r="B857" t="s">
        <v>35</v>
      </c>
      <c r="C857" t="s">
        <v>39</v>
      </c>
      <c r="D857" t="s">
        <v>38</v>
      </c>
      <c r="E857">
        <v>9</v>
      </c>
      <c r="F857" s="6">
        <v>2646</v>
      </c>
      <c r="G857" s="6">
        <v>1056.8124</v>
      </c>
    </row>
    <row r="858" spans="1:7" x14ac:dyDescent="0.35">
      <c r="A858" s="5">
        <v>39783</v>
      </c>
      <c r="B858" t="s">
        <v>43</v>
      </c>
      <c r="C858" t="s">
        <v>36</v>
      </c>
      <c r="D858" t="s">
        <v>38</v>
      </c>
      <c r="E858">
        <v>10</v>
      </c>
      <c r="F858" s="6">
        <v>1020</v>
      </c>
      <c r="G858" s="6">
        <v>352.91999999999996</v>
      </c>
    </row>
    <row r="859" spans="1:7" x14ac:dyDescent="0.35">
      <c r="A859" s="5">
        <v>39783</v>
      </c>
      <c r="B859" t="s">
        <v>44</v>
      </c>
      <c r="C859" t="s">
        <v>39</v>
      </c>
      <c r="D859" t="s">
        <v>38</v>
      </c>
      <c r="E859">
        <v>10</v>
      </c>
      <c r="F859" s="6">
        <v>1250</v>
      </c>
      <c r="G859" s="6">
        <v>483.49999999999994</v>
      </c>
    </row>
    <row r="860" spans="1:7" x14ac:dyDescent="0.35">
      <c r="A860" s="5">
        <v>39783</v>
      </c>
      <c r="B860" t="s">
        <v>42</v>
      </c>
      <c r="C860" t="s">
        <v>41</v>
      </c>
      <c r="D860" t="s">
        <v>37</v>
      </c>
      <c r="E860">
        <v>8</v>
      </c>
      <c r="F860" s="6">
        <v>1976</v>
      </c>
      <c r="G860" s="6">
        <v>794.74720000000002</v>
      </c>
    </row>
    <row r="861" spans="1:7" x14ac:dyDescent="0.35">
      <c r="A861" s="5">
        <v>39783</v>
      </c>
      <c r="B861" t="s">
        <v>43</v>
      </c>
      <c r="C861" t="s">
        <v>39</v>
      </c>
      <c r="D861" t="s">
        <v>38</v>
      </c>
      <c r="E861">
        <v>7</v>
      </c>
      <c r="F861" s="6">
        <v>1113</v>
      </c>
      <c r="G861" s="6">
        <v>357.71820000000002</v>
      </c>
    </row>
    <row r="862" spans="1:7" x14ac:dyDescent="0.35">
      <c r="A862" s="5">
        <v>39783</v>
      </c>
      <c r="B862" t="s">
        <v>42</v>
      </c>
      <c r="C862" t="s">
        <v>39</v>
      </c>
      <c r="D862" t="s">
        <v>37</v>
      </c>
      <c r="E862">
        <v>8</v>
      </c>
      <c r="F862" s="6">
        <v>1840</v>
      </c>
      <c r="G862" s="6">
        <v>634.98400000000004</v>
      </c>
    </row>
    <row r="863" spans="1:7" x14ac:dyDescent="0.35">
      <c r="A863" s="5">
        <v>39783</v>
      </c>
      <c r="B863" t="s">
        <v>42</v>
      </c>
      <c r="C863" t="s">
        <v>39</v>
      </c>
      <c r="D863" t="s">
        <v>40</v>
      </c>
      <c r="E863">
        <v>9</v>
      </c>
      <c r="F863" s="6">
        <v>945</v>
      </c>
      <c r="G863" s="6">
        <v>397.93949999999995</v>
      </c>
    </row>
    <row r="864" spans="1:7" x14ac:dyDescent="0.35">
      <c r="A864" s="5">
        <v>39783</v>
      </c>
      <c r="B864" t="s">
        <v>35</v>
      </c>
      <c r="C864" t="s">
        <v>39</v>
      </c>
      <c r="D864" t="s">
        <v>40</v>
      </c>
      <c r="E864">
        <v>6</v>
      </c>
      <c r="F864" s="6">
        <v>1302</v>
      </c>
      <c r="G864" s="6">
        <v>444.11220000000003</v>
      </c>
    </row>
    <row r="865" spans="1:7" x14ac:dyDescent="0.35">
      <c r="A865" s="5">
        <v>39783</v>
      </c>
      <c r="B865" t="s">
        <v>44</v>
      </c>
      <c r="C865" t="s">
        <v>36</v>
      </c>
      <c r="D865" t="s">
        <v>38</v>
      </c>
      <c r="E865">
        <v>6</v>
      </c>
      <c r="F865" s="6">
        <v>852</v>
      </c>
      <c r="G865" s="6">
        <v>368.916</v>
      </c>
    </row>
    <row r="866" spans="1:7" x14ac:dyDescent="0.35">
      <c r="A866" s="5">
        <v>39814</v>
      </c>
      <c r="B866" t="s">
        <v>43</v>
      </c>
      <c r="C866" t="s">
        <v>39</v>
      </c>
      <c r="D866" t="s">
        <v>38</v>
      </c>
      <c r="E866">
        <v>8</v>
      </c>
      <c r="F866" s="6">
        <v>1136</v>
      </c>
      <c r="G866" s="6">
        <v>353.9776</v>
      </c>
    </row>
    <row r="867" spans="1:7" x14ac:dyDescent="0.35">
      <c r="A867" s="5">
        <v>39814</v>
      </c>
      <c r="B867" t="s">
        <v>44</v>
      </c>
      <c r="C867" t="s">
        <v>36</v>
      </c>
      <c r="D867" t="s">
        <v>40</v>
      </c>
      <c r="E867">
        <v>6</v>
      </c>
      <c r="F867" s="6">
        <v>1032</v>
      </c>
      <c r="G867" s="6">
        <v>436.94880000000001</v>
      </c>
    </row>
    <row r="868" spans="1:7" x14ac:dyDescent="0.35">
      <c r="A868" s="5">
        <v>39814</v>
      </c>
      <c r="B868" t="s">
        <v>42</v>
      </c>
      <c r="C868" t="s">
        <v>36</v>
      </c>
      <c r="D868" t="s">
        <v>37</v>
      </c>
      <c r="E868">
        <v>7</v>
      </c>
      <c r="F868" s="6">
        <v>1155</v>
      </c>
      <c r="G868" s="6">
        <v>406.32900000000001</v>
      </c>
    </row>
    <row r="869" spans="1:7" x14ac:dyDescent="0.35">
      <c r="A869" s="5">
        <v>39814</v>
      </c>
      <c r="B869" t="s">
        <v>42</v>
      </c>
      <c r="C869" t="s">
        <v>36</v>
      </c>
      <c r="D869" t="s">
        <v>38</v>
      </c>
      <c r="E869">
        <v>9</v>
      </c>
      <c r="F869" s="6">
        <v>2178</v>
      </c>
      <c r="G869" s="6">
        <v>703.05839999999989</v>
      </c>
    </row>
    <row r="870" spans="1:7" x14ac:dyDescent="0.35">
      <c r="A870" s="5">
        <v>39814</v>
      </c>
      <c r="B870" t="s">
        <v>43</v>
      </c>
      <c r="C870" t="s">
        <v>39</v>
      </c>
      <c r="D870" t="s">
        <v>40</v>
      </c>
      <c r="E870">
        <v>7</v>
      </c>
      <c r="F870" s="6">
        <v>1484</v>
      </c>
      <c r="G870" s="6">
        <v>493.72679999999997</v>
      </c>
    </row>
    <row r="871" spans="1:7" x14ac:dyDescent="0.35">
      <c r="A871" s="5">
        <v>39814</v>
      </c>
      <c r="B871" t="s">
        <v>43</v>
      </c>
      <c r="C871" t="s">
        <v>36</v>
      </c>
      <c r="D871" t="s">
        <v>40</v>
      </c>
      <c r="E871">
        <v>10</v>
      </c>
      <c r="F871" s="6">
        <v>2440</v>
      </c>
      <c r="G871" s="6">
        <v>798.61199999999997</v>
      </c>
    </row>
    <row r="872" spans="1:7" x14ac:dyDescent="0.35">
      <c r="A872" s="5">
        <v>39814</v>
      </c>
      <c r="B872" t="s">
        <v>35</v>
      </c>
      <c r="C872" t="s">
        <v>41</v>
      </c>
      <c r="D872" t="s">
        <v>37</v>
      </c>
      <c r="E872">
        <v>10</v>
      </c>
      <c r="F872" s="6">
        <v>1980</v>
      </c>
      <c r="G872" s="6">
        <v>609.84</v>
      </c>
    </row>
    <row r="873" spans="1:7" x14ac:dyDescent="0.35">
      <c r="A873" s="5">
        <v>39814</v>
      </c>
      <c r="B873" t="s">
        <v>35</v>
      </c>
      <c r="C873" t="s">
        <v>41</v>
      </c>
      <c r="D873" t="s">
        <v>40</v>
      </c>
      <c r="E873">
        <v>6</v>
      </c>
      <c r="F873" s="6">
        <v>1650</v>
      </c>
      <c r="G873" s="6">
        <v>690.85500000000002</v>
      </c>
    </row>
    <row r="874" spans="1:7" x14ac:dyDescent="0.35">
      <c r="A874" s="5">
        <v>39814</v>
      </c>
      <c r="B874" t="s">
        <v>42</v>
      </c>
      <c r="C874" t="s">
        <v>39</v>
      </c>
      <c r="D874" t="s">
        <v>37</v>
      </c>
      <c r="E874">
        <v>9</v>
      </c>
      <c r="F874" s="6">
        <v>1413</v>
      </c>
      <c r="G874" s="6">
        <v>621.01350000000002</v>
      </c>
    </row>
    <row r="875" spans="1:7" x14ac:dyDescent="0.35">
      <c r="A875" s="5">
        <v>39814</v>
      </c>
      <c r="B875" t="s">
        <v>35</v>
      </c>
      <c r="C875" t="s">
        <v>39</v>
      </c>
      <c r="D875" t="s">
        <v>37</v>
      </c>
      <c r="E875">
        <v>8</v>
      </c>
      <c r="F875" s="6">
        <v>1680</v>
      </c>
      <c r="G875" s="6">
        <v>512.56799999999998</v>
      </c>
    </row>
    <row r="876" spans="1:7" x14ac:dyDescent="0.35">
      <c r="A876" s="5">
        <v>39814</v>
      </c>
      <c r="B876" t="s">
        <v>42</v>
      </c>
      <c r="C876" t="s">
        <v>39</v>
      </c>
      <c r="D876" t="s">
        <v>40</v>
      </c>
      <c r="E876">
        <v>10</v>
      </c>
      <c r="F876" s="6">
        <v>1330</v>
      </c>
      <c r="G876" s="6">
        <v>464.16999999999996</v>
      </c>
    </row>
    <row r="877" spans="1:7" x14ac:dyDescent="0.35">
      <c r="A877" s="5">
        <v>39814</v>
      </c>
      <c r="B877" t="s">
        <v>44</v>
      </c>
      <c r="C877" t="s">
        <v>39</v>
      </c>
      <c r="D877" t="s">
        <v>40</v>
      </c>
      <c r="E877">
        <v>8</v>
      </c>
      <c r="F877" s="6">
        <v>2040</v>
      </c>
      <c r="G877" s="6">
        <v>687.68399999999997</v>
      </c>
    </row>
    <row r="878" spans="1:7" x14ac:dyDescent="0.35">
      <c r="A878" s="5">
        <v>39814</v>
      </c>
      <c r="B878" t="s">
        <v>43</v>
      </c>
      <c r="C878" t="s">
        <v>36</v>
      </c>
      <c r="D878" t="s">
        <v>40</v>
      </c>
      <c r="E878">
        <v>8</v>
      </c>
      <c r="F878" s="6">
        <v>2216</v>
      </c>
      <c r="G878" s="6">
        <v>723.30240000000003</v>
      </c>
    </row>
    <row r="879" spans="1:7" x14ac:dyDescent="0.35">
      <c r="A879" s="5">
        <v>39814</v>
      </c>
      <c r="B879" t="s">
        <v>42</v>
      </c>
      <c r="C879" t="s">
        <v>39</v>
      </c>
      <c r="D879" t="s">
        <v>38</v>
      </c>
      <c r="E879">
        <v>7</v>
      </c>
      <c r="F879" s="6">
        <v>896</v>
      </c>
      <c r="G879" s="6">
        <v>391.10399999999998</v>
      </c>
    </row>
    <row r="880" spans="1:7" x14ac:dyDescent="0.35">
      <c r="A880" s="5">
        <v>39814</v>
      </c>
      <c r="B880" t="s">
        <v>44</v>
      </c>
      <c r="C880" t="s">
        <v>41</v>
      </c>
      <c r="D880" t="s">
        <v>38</v>
      </c>
      <c r="E880">
        <v>9</v>
      </c>
      <c r="F880" s="6">
        <v>1053</v>
      </c>
      <c r="G880" s="6">
        <v>458.26559999999995</v>
      </c>
    </row>
    <row r="881" spans="1:7" x14ac:dyDescent="0.35">
      <c r="A881" s="5">
        <v>39814</v>
      </c>
      <c r="B881" t="s">
        <v>42</v>
      </c>
      <c r="C881" t="s">
        <v>36</v>
      </c>
      <c r="D881" t="s">
        <v>40</v>
      </c>
      <c r="E881">
        <v>7</v>
      </c>
      <c r="F881" s="6">
        <v>1799</v>
      </c>
      <c r="G881" s="6">
        <v>619.03590000000008</v>
      </c>
    </row>
    <row r="882" spans="1:7" x14ac:dyDescent="0.35">
      <c r="A882" s="5">
        <v>39814</v>
      </c>
      <c r="B882" t="s">
        <v>43</v>
      </c>
      <c r="C882" t="s">
        <v>36</v>
      </c>
      <c r="D882" t="s">
        <v>40</v>
      </c>
      <c r="E882">
        <v>8</v>
      </c>
      <c r="F882" s="6">
        <v>1024</v>
      </c>
      <c r="G882" s="6">
        <v>440.2176</v>
      </c>
    </row>
    <row r="883" spans="1:7" x14ac:dyDescent="0.35">
      <c r="A883" s="5">
        <v>39814</v>
      </c>
      <c r="B883" t="s">
        <v>43</v>
      </c>
      <c r="C883" t="s">
        <v>39</v>
      </c>
      <c r="D883" t="s">
        <v>40</v>
      </c>
      <c r="E883">
        <v>10</v>
      </c>
      <c r="F883" s="6">
        <v>1110</v>
      </c>
      <c r="G883" s="6">
        <v>437.78399999999999</v>
      </c>
    </row>
    <row r="884" spans="1:7" x14ac:dyDescent="0.35">
      <c r="A884" s="5">
        <v>39814</v>
      </c>
      <c r="B884" t="s">
        <v>43</v>
      </c>
      <c r="C884" t="s">
        <v>36</v>
      </c>
      <c r="D884" t="s">
        <v>40</v>
      </c>
      <c r="E884">
        <v>6</v>
      </c>
      <c r="F884" s="6">
        <v>1242</v>
      </c>
      <c r="G884" s="6">
        <v>496.67579999999998</v>
      </c>
    </row>
    <row r="885" spans="1:7" x14ac:dyDescent="0.35">
      <c r="A885" s="5">
        <v>39814</v>
      </c>
      <c r="B885" t="s">
        <v>44</v>
      </c>
      <c r="C885" t="s">
        <v>39</v>
      </c>
      <c r="D885" t="s">
        <v>38</v>
      </c>
      <c r="E885">
        <v>6</v>
      </c>
      <c r="F885" s="6">
        <v>636</v>
      </c>
      <c r="G885" s="6">
        <v>238.88159999999999</v>
      </c>
    </row>
    <row r="886" spans="1:7" x14ac:dyDescent="0.35">
      <c r="A886" s="5">
        <v>39814</v>
      </c>
      <c r="B886" t="s">
        <v>44</v>
      </c>
      <c r="C886" t="s">
        <v>36</v>
      </c>
      <c r="D886" t="s">
        <v>38</v>
      </c>
      <c r="E886">
        <v>6</v>
      </c>
      <c r="F886" s="6">
        <v>1560</v>
      </c>
      <c r="G886" s="6">
        <v>599.50799999999992</v>
      </c>
    </row>
    <row r="887" spans="1:7" x14ac:dyDescent="0.35">
      <c r="A887" s="5">
        <v>39814</v>
      </c>
      <c r="B887" t="s">
        <v>35</v>
      </c>
      <c r="C887" t="s">
        <v>36</v>
      </c>
      <c r="D887" t="s">
        <v>37</v>
      </c>
      <c r="E887">
        <v>9</v>
      </c>
      <c r="F887" s="6">
        <v>2439</v>
      </c>
      <c r="G887" s="6">
        <v>733.16339999999991</v>
      </c>
    </row>
    <row r="888" spans="1:7" x14ac:dyDescent="0.35">
      <c r="A888" s="5">
        <v>39814</v>
      </c>
      <c r="B888" t="s">
        <v>44</v>
      </c>
      <c r="C888" t="s">
        <v>39</v>
      </c>
      <c r="D888" t="s">
        <v>37</v>
      </c>
      <c r="E888">
        <v>6</v>
      </c>
      <c r="F888" s="6">
        <v>1740</v>
      </c>
      <c r="G888" s="6">
        <v>549.66600000000005</v>
      </c>
    </row>
    <row r="889" spans="1:7" x14ac:dyDescent="0.35">
      <c r="A889" s="5">
        <v>39814</v>
      </c>
      <c r="B889" t="s">
        <v>35</v>
      </c>
      <c r="C889" t="s">
        <v>39</v>
      </c>
      <c r="D889" t="s">
        <v>38</v>
      </c>
      <c r="E889">
        <v>7</v>
      </c>
      <c r="F889" s="6">
        <v>1736</v>
      </c>
      <c r="G889" s="6">
        <v>645.09759999999994</v>
      </c>
    </row>
    <row r="890" spans="1:7" x14ac:dyDescent="0.35">
      <c r="A890" s="5">
        <v>39814</v>
      </c>
      <c r="B890" t="s">
        <v>35</v>
      </c>
      <c r="C890" t="s">
        <v>39</v>
      </c>
      <c r="D890" t="s">
        <v>40</v>
      </c>
      <c r="E890">
        <v>6</v>
      </c>
      <c r="F890" s="6">
        <v>1164</v>
      </c>
      <c r="G890" s="6">
        <v>392.15159999999997</v>
      </c>
    </row>
    <row r="891" spans="1:7" x14ac:dyDescent="0.35">
      <c r="A891" s="5">
        <v>39814</v>
      </c>
      <c r="B891" t="s">
        <v>42</v>
      </c>
      <c r="C891" t="s">
        <v>41</v>
      </c>
      <c r="D891" t="s">
        <v>40</v>
      </c>
      <c r="E891">
        <v>7</v>
      </c>
      <c r="F891" s="6">
        <v>2072</v>
      </c>
      <c r="G891" s="6">
        <v>749.64960000000008</v>
      </c>
    </row>
    <row r="892" spans="1:7" x14ac:dyDescent="0.35">
      <c r="A892" s="5">
        <v>39814</v>
      </c>
      <c r="B892" t="s">
        <v>44</v>
      </c>
      <c r="C892" t="s">
        <v>41</v>
      </c>
      <c r="D892" t="s">
        <v>40</v>
      </c>
      <c r="E892">
        <v>9</v>
      </c>
      <c r="F892" s="6">
        <v>2358</v>
      </c>
      <c r="G892" s="6">
        <v>1009.2239999999999</v>
      </c>
    </row>
    <row r="893" spans="1:7" x14ac:dyDescent="0.35">
      <c r="A893" s="5">
        <v>39814</v>
      </c>
      <c r="B893" t="s">
        <v>42</v>
      </c>
      <c r="C893" t="s">
        <v>41</v>
      </c>
      <c r="D893" t="s">
        <v>38</v>
      </c>
      <c r="E893">
        <v>10</v>
      </c>
      <c r="F893" s="6">
        <v>1430</v>
      </c>
      <c r="G893" s="6">
        <v>534.39099999999996</v>
      </c>
    </row>
    <row r="894" spans="1:7" x14ac:dyDescent="0.35">
      <c r="A894" s="5">
        <v>39814</v>
      </c>
      <c r="B894" t="s">
        <v>35</v>
      </c>
      <c r="C894" t="s">
        <v>36</v>
      </c>
      <c r="D894" t="s">
        <v>38</v>
      </c>
      <c r="E894">
        <v>7</v>
      </c>
      <c r="F894" s="6">
        <v>812</v>
      </c>
      <c r="G894" s="6">
        <v>261.38280000000003</v>
      </c>
    </row>
    <row r="895" spans="1:7" x14ac:dyDescent="0.35">
      <c r="A895" s="5">
        <v>39814</v>
      </c>
      <c r="B895" t="s">
        <v>44</v>
      </c>
      <c r="C895" t="s">
        <v>36</v>
      </c>
      <c r="D895" t="s">
        <v>37</v>
      </c>
      <c r="E895">
        <v>7</v>
      </c>
      <c r="F895" s="6">
        <v>1820</v>
      </c>
      <c r="G895" s="6">
        <v>596.41399999999999</v>
      </c>
    </row>
    <row r="896" spans="1:7" x14ac:dyDescent="0.35">
      <c r="A896" s="5">
        <v>39814</v>
      </c>
      <c r="B896" t="s">
        <v>42</v>
      </c>
      <c r="C896" t="s">
        <v>41</v>
      </c>
      <c r="D896" t="s">
        <v>37</v>
      </c>
      <c r="E896">
        <v>9</v>
      </c>
      <c r="F896" s="6">
        <v>2034</v>
      </c>
      <c r="G896" s="6">
        <v>868.9248</v>
      </c>
    </row>
    <row r="897" spans="1:7" x14ac:dyDescent="0.35">
      <c r="A897" s="5">
        <v>39814</v>
      </c>
      <c r="B897" t="s">
        <v>43</v>
      </c>
      <c r="C897" t="s">
        <v>36</v>
      </c>
      <c r="D897" t="s">
        <v>38</v>
      </c>
      <c r="E897">
        <v>8</v>
      </c>
      <c r="F897" s="6">
        <v>2232</v>
      </c>
      <c r="G897" s="6">
        <v>869.14080000000001</v>
      </c>
    </row>
    <row r="898" spans="1:7" x14ac:dyDescent="0.35">
      <c r="A898" s="5">
        <v>39814</v>
      </c>
      <c r="B898" t="s">
        <v>35</v>
      </c>
      <c r="C898" t="s">
        <v>36</v>
      </c>
      <c r="D898" t="s">
        <v>40</v>
      </c>
      <c r="E898">
        <v>10</v>
      </c>
      <c r="F898" s="6">
        <v>1560</v>
      </c>
      <c r="G898" s="6">
        <v>609.80400000000009</v>
      </c>
    </row>
    <row r="899" spans="1:7" x14ac:dyDescent="0.35">
      <c r="A899" s="5">
        <v>39814</v>
      </c>
      <c r="B899" t="s">
        <v>44</v>
      </c>
      <c r="C899" t="s">
        <v>41</v>
      </c>
      <c r="D899" t="s">
        <v>37</v>
      </c>
      <c r="E899">
        <v>6</v>
      </c>
      <c r="F899" s="6">
        <v>1470</v>
      </c>
      <c r="G899" s="6">
        <v>584.61900000000003</v>
      </c>
    </row>
    <row r="900" spans="1:7" x14ac:dyDescent="0.35">
      <c r="A900" s="5">
        <v>39814</v>
      </c>
      <c r="B900" t="s">
        <v>43</v>
      </c>
      <c r="C900" t="s">
        <v>39</v>
      </c>
      <c r="D900" t="s">
        <v>40</v>
      </c>
      <c r="E900">
        <v>8</v>
      </c>
      <c r="F900" s="6">
        <v>1048</v>
      </c>
      <c r="G900" s="6">
        <v>351.39439999999996</v>
      </c>
    </row>
    <row r="901" spans="1:7" x14ac:dyDescent="0.35">
      <c r="A901" s="5">
        <v>39814</v>
      </c>
      <c r="B901" t="s">
        <v>35</v>
      </c>
      <c r="C901" t="s">
        <v>41</v>
      </c>
      <c r="D901" t="s">
        <v>38</v>
      </c>
      <c r="E901">
        <v>10</v>
      </c>
      <c r="F901" s="6">
        <v>1770</v>
      </c>
      <c r="G901" s="6">
        <v>621.97799999999995</v>
      </c>
    </row>
    <row r="902" spans="1:7" x14ac:dyDescent="0.35">
      <c r="A902" s="5">
        <v>39845</v>
      </c>
      <c r="B902" t="s">
        <v>43</v>
      </c>
      <c r="C902" t="s">
        <v>36</v>
      </c>
      <c r="D902" t="s">
        <v>40</v>
      </c>
      <c r="E902">
        <v>9</v>
      </c>
      <c r="F902" s="6">
        <v>2169</v>
      </c>
      <c r="G902" s="6">
        <v>935.05589999999995</v>
      </c>
    </row>
    <row r="903" spans="1:7" x14ac:dyDescent="0.35">
      <c r="A903" s="5">
        <v>39845</v>
      </c>
      <c r="B903" t="s">
        <v>35</v>
      </c>
      <c r="C903" t="s">
        <v>36</v>
      </c>
      <c r="D903" t="s">
        <v>37</v>
      </c>
      <c r="E903">
        <v>9</v>
      </c>
      <c r="F903" s="6">
        <v>1980</v>
      </c>
      <c r="G903" s="6">
        <v>615.38400000000001</v>
      </c>
    </row>
    <row r="904" spans="1:7" x14ac:dyDescent="0.35">
      <c r="A904" s="5">
        <v>39845</v>
      </c>
      <c r="B904" t="s">
        <v>44</v>
      </c>
      <c r="C904" t="s">
        <v>41</v>
      </c>
      <c r="D904" t="s">
        <v>40</v>
      </c>
      <c r="E904">
        <v>9</v>
      </c>
      <c r="F904" s="6">
        <v>1278</v>
      </c>
      <c r="G904" s="6">
        <v>462.38040000000001</v>
      </c>
    </row>
    <row r="905" spans="1:7" x14ac:dyDescent="0.35">
      <c r="A905" s="5">
        <v>39845</v>
      </c>
      <c r="B905" t="s">
        <v>44</v>
      </c>
      <c r="C905" t="s">
        <v>36</v>
      </c>
      <c r="D905" t="s">
        <v>37</v>
      </c>
      <c r="E905">
        <v>7</v>
      </c>
      <c r="F905" s="6">
        <v>1785</v>
      </c>
      <c r="G905" s="6">
        <v>737.02649999999994</v>
      </c>
    </row>
    <row r="906" spans="1:7" x14ac:dyDescent="0.35">
      <c r="A906" s="5">
        <v>39845</v>
      </c>
      <c r="B906" t="s">
        <v>44</v>
      </c>
      <c r="C906" t="s">
        <v>39</v>
      </c>
      <c r="D906" t="s">
        <v>40</v>
      </c>
      <c r="E906">
        <v>8</v>
      </c>
      <c r="F906" s="6">
        <v>2312</v>
      </c>
      <c r="G906" s="6">
        <v>985.14319999999998</v>
      </c>
    </row>
    <row r="907" spans="1:7" x14ac:dyDescent="0.35">
      <c r="A907" s="5">
        <v>39845</v>
      </c>
      <c r="B907" t="s">
        <v>43</v>
      </c>
      <c r="C907" t="s">
        <v>36</v>
      </c>
      <c r="D907" t="s">
        <v>40</v>
      </c>
      <c r="E907">
        <v>10</v>
      </c>
      <c r="F907" s="6">
        <v>1470</v>
      </c>
      <c r="G907" s="6">
        <v>443.79300000000001</v>
      </c>
    </row>
    <row r="908" spans="1:7" x14ac:dyDescent="0.35">
      <c r="A908" s="5">
        <v>39845</v>
      </c>
      <c r="B908" t="s">
        <v>35</v>
      </c>
      <c r="C908" t="s">
        <v>41</v>
      </c>
      <c r="D908" t="s">
        <v>38</v>
      </c>
      <c r="E908">
        <v>9</v>
      </c>
      <c r="F908" s="6">
        <v>1890</v>
      </c>
      <c r="G908" s="6">
        <v>656.01900000000001</v>
      </c>
    </row>
    <row r="909" spans="1:7" x14ac:dyDescent="0.35">
      <c r="A909" s="5">
        <v>39845</v>
      </c>
      <c r="B909" t="s">
        <v>42</v>
      </c>
      <c r="C909" t="s">
        <v>36</v>
      </c>
      <c r="D909" t="s">
        <v>38</v>
      </c>
      <c r="E909">
        <v>7</v>
      </c>
      <c r="F909" s="6">
        <v>1827</v>
      </c>
      <c r="G909" s="6">
        <v>582.44759999999997</v>
      </c>
    </row>
    <row r="910" spans="1:7" x14ac:dyDescent="0.35">
      <c r="A910" s="5">
        <v>39845</v>
      </c>
      <c r="B910" t="s">
        <v>35</v>
      </c>
      <c r="C910" t="s">
        <v>41</v>
      </c>
      <c r="D910" t="s">
        <v>37</v>
      </c>
      <c r="E910">
        <v>7</v>
      </c>
      <c r="F910" s="6">
        <v>1813</v>
      </c>
      <c r="G910" s="6">
        <v>710.87729999999999</v>
      </c>
    </row>
    <row r="911" spans="1:7" x14ac:dyDescent="0.35">
      <c r="A911" s="5">
        <v>39845</v>
      </c>
      <c r="B911" t="s">
        <v>42</v>
      </c>
      <c r="C911" t="s">
        <v>41</v>
      </c>
      <c r="D911" t="s">
        <v>40</v>
      </c>
      <c r="E911">
        <v>6</v>
      </c>
      <c r="F911" s="6">
        <v>768</v>
      </c>
      <c r="G911" s="6">
        <v>328.85760000000005</v>
      </c>
    </row>
    <row r="912" spans="1:7" x14ac:dyDescent="0.35">
      <c r="A912" s="5">
        <v>39845</v>
      </c>
      <c r="B912" t="s">
        <v>44</v>
      </c>
      <c r="C912" t="s">
        <v>41</v>
      </c>
      <c r="D912" t="s">
        <v>37</v>
      </c>
      <c r="E912">
        <v>7</v>
      </c>
      <c r="F912" s="6">
        <v>1064</v>
      </c>
      <c r="G912" s="6">
        <v>423.15280000000001</v>
      </c>
    </row>
    <row r="913" spans="1:7" x14ac:dyDescent="0.35">
      <c r="A913" s="5">
        <v>39845</v>
      </c>
      <c r="B913" t="s">
        <v>35</v>
      </c>
      <c r="C913" t="s">
        <v>41</v>
      </c>
      <c r="D913" t="s">
        <v>40</v>
      </c>
      <c r="E913">
        <v>10</v>
      </c>
      <c r="F913" s="6">
        <v>2140</v>
      </c>
      <c r="G913" s="6">
        <v>910.35599999999999</v>
      </c>
    </row>
    <row r="914" spans="1:7" x14ac:dyDescent="0.35">
      <c r="A914" s="5">
        <v>39845</v>
      </c>
      <c r="B914" t="s">
        <v>35</v>
      </c>
      <c r="C914" t="s">
        <v>36</v>
      </c>
      <c r="D914" t="s">
        <v>40</v>
      </c>
      <c r="E914">
        <v>6</v>
      </c>
      <c r="F914" s="6">
        <v>1200</v>
      </c>
      <c r="G914" s="6">
        <v>515.52</v>
      </c>
    </row>
    <row r="915" spans="1:7" x14ac:dyDescent="0.35">
      <c r="A915" s="5">
        <v>39845</v>
      </c>
      <c r="B915" t="s">
        <v>42</v>
      </c>
      <c r="C915" t="s">
        <v>41</v>
      </c>
      <c r="D915" t="s">
        <v>38</v>
      </c>
      <c r="E915">
        <v>9</v>
      </c>
      <c r="F915" s="6">
        <v>1773</v>
      </c>
      <c r="G915" s="6">
        <v>655.83270000000005</v>
      </c>
    </row>
    <row r="916" spans="1:7" x14ac:dyDescent="0.35">
      <c r="A916" s="5">
        <v>39845</v>
      </c>
      <c r="B916" t="s">
        <v>42</v>
      </c>
      <c r="C916" t="s">
        <v>39</v>
      </c>
      <c r="D916" t="s">
        <v>40</v>
      </c>
      <c r="E916">
        <v>10</v>
      </c>
      <c r="F916" s="6">
        <v>2900</v>
      </c>
      <c r="G916" s="6">
        <v>1265.27</v>
      </c>
    </row>
    <row r="917" spans="1:7" x14ac:dyDescent="0.35">
      <c r="A917" s="5">
        <v>39845</v>
      </c>
      <c r="B917" t="s">
        <v>42</v>
      </c>
      <c r="C917" t="s">
        <v>39</v>
      </c>
      <c r="D917" t="s">
        <v>37</v>
      </c>
      <c r="E917">
        <v>8</v>
      </c>
      <c r="F917" s="6">
        <v>1112</v>
      </c>
      <c r="G917" s="6">
        <v>371.964</v>
      </c>
    </row>
    <row r="918" spans="1:7" x14ac:dyDescent="0.35">
      <c r="A918" s="5">
        <v>39845</v>
      </c>
      <c r="B918" t="s">
        <v>43</v>
      </c>
      <c r="C918" t="s">
        <v>39</v>
      </c>
      <c r="D918" t="s">
        <v>38</v>
      </c>
      <c r="E918">
        <v>8</v>
      </c>
      <c r="F918" s="6">
        <v>2296</v>
      </c>
      <c r="G918" s="6">
        <v>784.77279999999996</v>
      </c>
    </row>
    <row r="919" spans="1:7" x14ac:dyDescent="0.35">
      <c r="A919" s="5">
        <v>39845</v>
      </c>
      <c r="B919" t="s">
        <v>44</v>
      </c>
      <c r="C919" t="s">
        <v>36</v>
      </c>
      <c r="D919" t="s">
        <v>38</v>
      </c>
      <c r="E919">
        <v>9</v>
      </c>
      <c r="F919" s="6">
        <v>1206</v>
      </c>
      <c r="G919" s="6">
        <v>363.9708</v>
      </c>
    </row>
    <row r="920" spans="1:7" x14ac:dyDescent="0.35">
      <c r="A920" s="5">
        <v>39845</v>
      </c>
      <c r="B920" t="s">
        <v>42</v>
      </c>
      <c r="C920" t="s">
        <v>39</v>
      </c>
      <c r="D920" t="s">
        <v>38</v>
      </c>
      <c r="E920">
        <v>9</v>
      </c>
      <c r="F920" s="6">
        <v>2043</v>
      </c>
      <c r="G920" s="6">
        <v>729.14670000000001</v>
      </c>
    </row>
    <row r="921" spans="1:7" x14ac:dyDescent="0.35">
      <c r="A921" s="5">
        <v>39845</v>
      </c>
      <c r="B921" t="s">
        <v>35</v>
      </c>
      <c r="C921" t="s">
        <v>39</v>
      </c>
      <c r="D921" t="s">
        <v>37</v>
      </c>
      <c r="E921">
        <v>7</v>
      </c>
      <c r="F921" s="6">
        <v>1162</v>
      </c>
      <c r="G921" s="6">
        <v>350.11060000000003</v>
      </c>
    </row>
    <row r="922" spans="1:7" x14ac:dyDescent="0.35">
      <c r="A922" s="5">
        <v>39845</v>
      </c>
      <c r="B922" t="s">
        <v>44</v>
      </c>
      <c r="C922" t="s">
        <v>41</v>
      </c>
      <c r="D922" t="s">
        <v>38</v>
      </c>
      <c r="E922">
        <v>10</v>
      </c>
      <c r="F922" s="6">
        <v>2250</v>
      </c>
      <c r="G922" s="6">
        <v>799.2</v>
      </c>
    </row>
    <row r="923" spans="1:7" x14ac:dyDescent="0.35">
      <c r="A923" s="5">
        <v>39845</v>
      </c>
      <c r="B923" t="s">
        <v>35</v>
      </c>
      <c r="C923" t="s">
        <v>36</v>
      </c>
      <c r="D923" t="s">
        <v>38</v>
      </c>
      <c r="E923">
        <v>9</v>
      </c>
      <c r="F923" s="6">
        <v>1548</v>
      </c>
      <c r="G923" s="6">
        <v>580.5</v>
      </c>
    </row>
    <row r="924" spans="1:7" x14ac:dyDescent="0.35">
      <c r="A924" s="5">
        <v>39845</v>
      </c>
      <c r="B924" t="s">
        <v>44</v>
      </c>
      <c r="C924" t="s">
        <v>39</v>
      </c>
      <c r="D924" t="s">
        <v>37</v>
      </c>
      <c r="E924">
        <v>9</v>
      </c>
      <c r="F924" s="6">
        <v>1179</v>
      </c>
      <c r="G924" s="6">
        <v>484.21530000000001</v>
      </c>
    </row>
    <row r="925" spans="1:7" x14ac:dyDescent="0.35">
      <c r="A925" s="5">
        <v>39845</v>
      </c>
      <c r="B925" t="s">
        <v>42</v>
      </c>
      <c r="C925" t="s">
        <v>36</v>
      </c>
      <c r="D925" t="s">
        <v>40</v>
      </c>
      <c r="E925">
        <v>7</v>
      </c>
      <c r="F925" s="6">
        <v>1113</v>
      </c>
      <c r="G925" s="6">
        <v>430.73099999999999</v>
      </c>
    </row>
    <row r="926" spans="1:7" x14ac:dyDescent="0.35">
      <c r="A926" s="5">
        <v>39845</v>
      </c>
      <c r="B926" t="s">
        <v>43</v>
      </c>
      <c r="C926" t="s">
        <v>36</v>
      </c>
      <c r="D926" t="s">
        <v>40</v>
      </c>
      <c r="E926">
        <v>7</v>
      </c>
      <c r="F926" s="6">
        <v>2100</v>
      </c>
      <c r="G926" s="6">
        <v>872.7600000000001</v>
      </c>
    </row>
    <row r="927" spans="1:7" x14ac:dyDescent="0.35">
      <c r="A927" s="5">
        <v>39845</v>
      </c>
      <c r="B927" t="s">
        <v>43</v>
      </c>
      <c r="C927" t="s">
        <v>39</v>
      </c>
      <c r="D927" t="s">
        <v>40</v>
      </c>
      <c r="E927">
        <v>10</v>
      </c>
      <c r="F927" s="6">
        <v>1350</v>
      </c>
      <c r="G927" s="6">
        <v>567.40499999999997</v>
      </c>
    </row>
    <row r="928" spans="1:7" x14ac:dyDescent="0.35">
      <c r="A928" s="5">
        <v>39845</v>
      </c>
      <c r="B928" t="s">
        <v>44</v>
      </c>
      <c r="C928" t="s">
        <v>39</v>
      </c>
      <c r="D928" t="s">
        <v>38</v>
      </c>
      <c r="E928">
        <v>10</v>
      </c>
      <c r="F928" s="6">
        <v>1280</v>
      </c>
      <c r="G928" s="6">
        <v>460.41600000000005</v>
      </c>
    </row>
    <row r="929" spans="1:7" x14ac:dyDescent="0.35">
      <c r="A929" s="5">
        <v>39845</v>
      </c>
      <c r="B929" t="s">
        <v>44</v>
      </c>
      <c r="C929" t="s">
        <v>36</v>
      </c>
      <c r="D929" t="s">
        <v>40</v>
      </c>
      <c r="E929">
        <v>7</v>
      </c>
      <c r="F929" s="6">
        <v>1407</v>
      </c>
      <c r="G929" s="6">
        <v>577.99559999999997</v>
      </c>
    </row>
    <row r="930" spans="1:7" x14ac:dyDescent="0.35">
      <c r="A930" s="5">
        <v>39845</v>
      </c>
      <c r="B930" t="s">
        <v>35</v>
      </c>
      <c r="C930" t="s">
        <v>39</v>
      </c>
      <c r="D930" t="s">
        <v>38</v>
      </c>
      <c r="E930">
        <v>7</v>
      </c>
      <c r="F930" s="6">
        <v>1638</v>
      </c>
      <c r="G930" s="6">
        <v>528.58259999999996</v>
      </c>
    </row>
    <row r="931" spans="1:7" x14ac:dyDescent="0.35">
      <c r="A931" s="5">
        <v>39845</v>
      </c>
      <c r="B931" t="s">
        <v>43</v>
      </c>
      <c r="C931" t="s">
        <v>39</v>
      </c>
      <c r="D931" t="s">
        <v>40</v>
      </c>
      <c r="E931">
        <v>9</v>
      </c>
      <c r="F931" s="6">
        <v>1197</v>
      </c>
      <c r="G931" s="6">
        <v>412.4862</v>
      </c>
    </row>
    <row r="932" spans="1:7" x14ac:dyDescent="0.35">
      <c r="A932" s="5">
        <v>39845</v>
      </c>
      <c r="B932" t="s">
        <v>42</v>
      </c>
      <c r="C932" t="s">
        <v>36</v>
      </c>
      <c r="D932" t="s">
        <v>37</v>
      </c>
      <c r="E932">
        <v>10</v>
      </c>
      <c r="F932" s="6">
        <v>2850</v>
      </c>
      <c r="G932" s="6">
        <v>921.12</v>
      </c>
    </row>
    <row r="933" spans="1:7" x14ac:dyDescent="0.35">
      <c r="A933" s="5">
        <v>39845</v>
      </c>
      <c r="B933" t="s">
        <v>43</v>
      </c>
      <c r="C933" t="s">
        <v>36</v>
      </c>
      <c r="D933" t="s">
        <v>38</v>
      </c>
      <c r="E933">
        <v>10</v>
      </c>
      <c r="F933" s="6">
        <v>1660</v>
      </c>
      <c r="G933" s="6">
        <v>644.57799999999997</v>
      </c>
    </row>
    <row r="934" spans="1:7" x14ac:dyDescent="0.35">
      <c r="A934" s="5">
        <v>39845</v>
      </c>
      <c r="B934" t="s">
        <v>43</v>
      </c>
      <c r="C934" t="s">
        <v>39</v>
      </c>
      <c r="D934" t="s">
        <v>40</v>
      </c>
      <c r="E934">
        <v>9</v>
      </c>
      <c r="F934" s="6">
        <v>1008</v>
      </c>
      <c r="G934" s="6">
        <v>347.35680000000002</v>
      </c>
    </row>
    <row r="935" spans="1:7" x14ac:dyDescent="0.35">
      <c r="A935" s="5">
        <v>39845</v>
      </c>
      <c r="B935" t="s">
        <v>43</v>
      </c>
      <c r="C935" t="s">
        <v>36</v>
      </c>
      <c r="D935" t="s">
        <v>40</v>
      </c>
      <c r="E935">
        <v>8</v>
      </c>
      <c r="F935" s="6">
        <v>1888</v>
      </c>
      <c r="G935" s="6">
        <v>673.82719999999995</v>
      </c>
    </row>
    <row r="936" spans="1:7" x14ac:dyDescent="0.35">
      <c r="A936" s="5">
        <v>39845</v>
      </c>
      <c r="B936" t="s">
        <v>35</v>
      </c>
      <c r="C936" t="s">
        <v>39</v>
      </c>
      <c r="D936" t="s">
        <v>40</v>
      </c>
      <c r="E936">
        <v>9</v>
      </c>
      <c r="F936" s="6">
        <v>1278</v>
      </c>
      <c r="G936" s="6">
        <v>478.99440000000004</v>
      </c>
    </row>
    <row r="937" spans="1:7" x14ac:dyDescent="0.35">
      <c r="A937" s="5">
        <v>39845</v>
      </c>
      <c r="B937" t="s">
        <v>42</v>
      </c>
      <c r="C937" t="s">
        <v>41</v>
      </c>
      <c r="D937" t="s">
        <v>37</v>
      </c>
      <c r="E937">
        <v>7</v>
      </c>
      <c r="F937" s="6">
        <v>882</v>
      </c>
      <c r="G937" s="6">
        <v>351.5652</v>
      </c>
    </row>
    <row r="938" spans="1:7" x14ac:dyDescent="0.35">
      <c r="A938" s="5">
        <v>39873</v>
      </c>
      <c r="B938" t="s">
        <v>35</v>
      </c>
      <c r="C938" t="s">
        <v>39</v>
      </c>
      <c r="D938" t="s">
        <v>37</v>
      </c>
      <c r="E938">
        <v>6</v>
      </c>
      <c r="F938" s="6">
        <v>1032</v>
      </c>
      <c r="G938" s="6">
        <v>367.59840000000003</v>
      </c>
    </row>
    <row r="939" spans="1:7" x14ac:dyDescent="0.35">
      <c r="A939" s="5">
        <v>39873</v>
      </c>
      <c r="B939" t="s">
        <v>35</v>
      </c>
      <c r="C939" t="s">
        <v>39</v>
      </c>
      <c r="D939" t="s">
        <v>38</v>
      </c>
      <c r="E939">
        <v>10</v>
      </c>
      <c r="F939" s="6">
        <v>1490</v>
      </c>
      <c r="G939" s="6">
        <v>487.23</v>
      </c>
    </row>
    <row r="940" spans="1:7" x14ac:dyDescent="0.35">
      <c r="A940" s="5">
        <v>39873</v>
      </c>
      <c r="B940" t="s">
        <v>42</v>
      </c>
      <c r="C940" t="s">
        <v>41</v>
      </c>
      <c r="D940" t="s">
        <v>37</v>
      </c>
      <c r="E940">
        <v>9</v>
      </c>
      <c r="F940" s="6">
        <v>1422</v>
      </c>
      <c r="G940" s="6">
        <v>578.75399999999991</v>
      </c>
    </row>
    <row r="941" spans="1:7" x14ac:dyDescent="0.35">
      <c r="A941" s="5">
        <v>39873</v>
      </c>
      <c r="B941" t="s">
        <v>44</v>
      </c>
      <c r="C941" t="s">
        <v>36</v>
      </c>
      <c r="D941" t="s">
        <v>40</v>
      </c>
      <c r="E941">
        <v>6</v>
      </c>
      <c r="F941" s="6">
        <v>1452</v>
      </c>
      <c r="G941" s="6">
        <v>637.28280000000007</v>
      </c>
    </row>
    <row r="942" spans="1:7" x14ac:dyDescent="0.35">
      <c r="A942" s="5">
        <v>39873</v>
      </c>
      <c r="B942" t="s">
        <v>43</v>
      </c>
      <c r="C942" t="s">
        <v>39</v>
      </c>
      <c r="D942" t="s">
        <v>38</v>
      </c>
      <c r="E942">
        <v>7</v>
      </c>
      <c r="F942" s="6">
        <v>1190</v>
      </c>
      <c r="G942" s="6">
        <v>426.73399999999998</v>
      </c>
    </row>
    <row r="943" spans="1:7" x14ac:dyDescent="0.35">
      <c r="A943" s="5">
        <v>39873</v>
      </c>
      <c r="B943" t="s">
        <v>35</v>
      </c>
      <c r="C943" t="s">
        <v>41</v>
      </c>
      <c r="D943" t="s">
        <v>38</v>
      </c>
      <c r="E943">
        <v>6</v>
      </c>
      <c r="F943" s="6">
        <v>660</v>
      </c>
      <c r="G943" s="6">
        <v>277.39800000000002</v>
      </c>
    </row>
    <row r="944" spans="1:7" x14ac:dyDescent="0.35">
      <c r="A944" s="5">
        <v>39873</v>
      </c>
      <c r="B944" t="s">
        <v>35</v>
      </c>
      <c r="C944" t="s">
        <v>36</v>
      </c>
      <c r="D944" t="s">
        <v>40</v>
      </c>
      <c r="E944">
        <v>9</v>
      </c>
      <c r="F944" s="6">
        <v>2151</v>
      </c>
      <c r="G944" s="6">
        <v>647.45100000000002</v>
      </c>
    </row>
    <row r="945" spans="1:7" x14ac:dyDescent="0.35">
      <c r="A945" s="5">
        <v>39873</v>
      </c>
      <c r="B945" t="s">
        <v>43</v>
      </c>
      <c r="C945" t="s">
        <v>39</v>
      </c>
      <c r="D945" t="s">
        <v>40</v>
      </c>
      <c r="E945">
        <v>10</v>
      </c>
      <c r="F945" s="6">
        <v>2060</v>
      </c>
      <c r="G945" s="6">
        <v>918.76</v>
      </c>
    </row>
    <row r="946" spans="1:7" x14ac:dyDescent="0.35">
      <c r="A946" s="5">
        <v>39873</v>
      </c>
      <c r="B946" t="s">
        <v>42</v>
      </c>
      <c r="C946" t="s">
        <v>41</v>
      </c>
      <c r="D946" t="s">
        <v>38</v>
      </c>
      <c r="E946">
        <v>9</v>
      </c>
      <c r="F946" s="6">
        <v>2673</v>
      </c>
      <c r="G946" s="6">
        <v>1150.7265</v>
      </c>
    </row>
    <row r="947" spans="1:7" x14ac:dyDescent="0.35">
      <c r="A947" s="5">
        <v>39873</v>
      </c>
      <c r="B947" t="s">
        <v>42</v>
      </c>
      <c r="C947" t="s">
        <v>36</v>
      </c>
      <c r="D947" t="s">
        <v>37</v>
      </c>
      <c r="E947">
        <v>10</v>
      </c>
      <c r="F947" s="6">
        <v>2070</v>
      </c>
      <c r="G947" s="6">
        <v>683.51400000000001</v>
      </c>
    </row>
    <row r="948" spans="1:7" x14ac:dyDescent="0.35">
      <c r="A948" s="5">
        <v>39873</v>
      </c>
      <c r="B948" t="s">
        <v>35</v>
      </c>
      <c r="C948" t="s">
        <v>41</v>
      </c>
      <c r="D948" t="s">
        <v>37</v>
      </c>
      <c r="E948">
        <v>10</v>
      </c>
      <c r="F948" s="6">
        <v>2530</v>
      </c>
      <c r="G948" s="6">
        <v>986.44700000000012</v>
      </c>
    </row>
    <row r="949" spans="1:7" x14ac:dyDescent="0.35">
      <c r="A949" s="5">
        <v>39873</v>
      </c>
      <c r="B949" t="s">
        <v>42</v>
      </c>
      <c r="C949" t="s">
        <v>41</v>
      </c>
      <c r="D949" t="s">
        <v>40</v>
      </c>
      <c r="E949">
        <v>9</v>
      </c>
      <c r="F949" s="6">
        <v>2502</v>
      </c>
      <c r="G949" s="6">
        <v>754.35299999999995</v>
      </c>
    </row>
    <row r="950" spans="1:7" x14ac:dyDescent="0.35">
      <c r="A950" s="5">
        <v>39873</v>
      </c>
      <c r="B950" t="s">
        <v>44</v>
      </c>
      <c r="C950" t="s">
        <v>36</v>
      </c>
      <c r="D950" t="s">
        <v>37</v>
      </c>
      <c r="E950">
        <v>6</v>
      </c>
      <c r="F950" s="6">
        <v>1464</v>
      </c>
      <c r="G950" s="6">
        <v>618.24720000000002</v>
      </c>
    </row>
    <row r="951" spans="1:7" x14ac:dyDescent="0.35">
      <c r="A951" s="5">
        <v>39873</v>
      </c>
      <c r="B951" t="s">
        <v>43</v>
      </c>
      <c r="C951" t="s">
        <v>39</v>
      </c>
      <c r="D951" t="s">
        <v>40</v>
      </c>
      <c r="E951">
        <v>10</v>
      </c>
      <c r="F951" s="6">
        <v>1130</v>
      </c>
      <c r="G951" s="6">
        <v>496.97400000000005</v>
      </c>
    </row>
    <row r="952" spans="1:7" x14ac:dyDescent="0.35">
      <c r="A952" s="5">
        <v>39873</v>
      </c>
      <c r="B952" t="s">
        <v>35</v>
      </c>
      <c r="C952" t="s">
        <v>41</v>
      </c>
      <c r="D952" t="s">
        <v>40</v>
      </c>
      <c r="E952">
        <v>8</v>
      </c>
      <c r="F952" s="6">
        <v>1872</v>
      </c>
      <c r="G952" s="6">
        <v>842.02559999999994</v>
      </c>
    </row>
    <row r="953" spans="1:7" x14ac:dyDescent="0.35">
      <c r="A953" s="5">
        <v>39873</v>
      </c>
      <c r="B953" t="s">
        <v>44</v>
      </c>
      <c r="C953" t="s">
        <v>36</v>
      </c>
      <c r="D953" t="s">
        <v>38</v>
      </c>
      <c r="E953">
        <v>10</v>
      </c>
      <c r="F953" s="6">
        <v>1420</v>
      </c>
      <c r="G953" s="6">
        <v>456.67199999999997</v>
      </c>
    </row>
    <row r="954" spans="1:7" x14ac:dyDescent="0.35">
      <c r="A954" s="5">
        <v>39873</v>
      </c>
      <c r="B954" t="s">
        <v>43</v>
      </c>
      <c r="C954" t="s">
        <v>36</v>
      </c>
      <c r="D954" t="s">
        <v>40</v>
      </c>
      <c r="E954">
        <v>8</v>
      </c>
      <c r="F954" s="6">
        <v>1072</v>
      </c>
      <c r="G954" s="6">
        <v>366.94560000000001</v>
      </c>
    </row>
    <row r="955" spans="1:7" x14ac:dyDescent="0.35">
      <c r="A955" s="5">
        <v>39873</v>
      </c>
      <c r="B955" t="s">
        <v>42</v>
      </c>
      <c r="C955" t="s">
        <v>39</v>
      </c>
      <c r="D955" t="s">
        <v>37</v>
      </c>
      <c r="E955">
        <v>8</v>
      </c>
      <c r="F955" s="6">
        <v>1448</v>
      </c>
      <c r="G955" s="6">
        <v>455.54079999999999</v>
      </c>
    </row>
    <row r="956" spans="1:7" x14ac:dyDescent="0.35">
      <c r="A956" s="5">
        <v>39873</v>
      </c>
      <c r="B956" t="s">
        <v>43</v>
      </c>
      <c r="C956" t="s">
        <v>39</v>
      </c>
      <c r="D956" t="s">
        <v>40</v>
      </c>
      <c r="E956">
        <v>8</v>
      </c>
      <c r="F956" s="6">
        <v>2400</v>
      </c>
      <c r="G956" s="6">
        <v>739.92000000000007</v>
      </c>
    </row>
    <row r="957" spans="1:7" x14ac:dyDescent="0.35">
      <c r="A957" s="5">
        <v>39873</v>
      </c>
      <c r="B957" t="s">
        <v>44</v>
      </c>
      <c r="C957" t="s">
        <v>41</v>
      </c>
      <c r="D957" t="s">
        <v>38</v>
      </c>
      <c r="E957">
        <v>10</v>
      </c>
      <c r="F957" s="6">
        <v>2650</v>
      </c>
      <c r="G957" s="6">
        <v>1113.53</v>
      </c>
    </row>
    <row r="958" spans="1:7" x14ac:dyDescent="0.35">
      <c r="A958" s="5">
        <v>39873</v>
      </c>
      <c r="B958" t="s">
        <v>44</v>
      </c>
      <c r="C958" t="s">
        <v>41</v>
      </c>
      <c r="D958" t="s">
        <v>37</v>
      </c>
      <c r="E958">
        <v>8</v>
      </c>
      <c r="F958" s="6">
        <v>2392</v>
      </c>
      <c r="G958" s="6">
        <v>834.80799999999999</v>
      </c>
    </row>
    <row r="959" spans="1:7" x14ac:dyDescent="0.35">
      <c r="A959" s="5">
        <v>39873</v>
      </c>
      <c r="B959" t="s">
        <v>35</v>
      </c>
      <c r="C959" t="s">
        <v>36</v>
      </c>
      <c r="D959" t="s">
        <v>38</v>
      </c>
      <c r="E959">
        <v>6</v>
      </c>
      <c r="F959" s="6">
        <v>870</v>
      </c>
      <c r="G959" s="6">
        <v>376.88399999999996</v>
      </c>
    </row>
    <row r="960" spans="1:7" x14ac:dyDescent="0.35">
      <c r="A960" s="5">
        <v>39873</v>
      </c>
      <c r="B960" t="s">
        <v>42</v>
      </c>
      <c r="C960" t="s">
        <v>36</v>
      </c>
      <c r="D960" t="s">
        <v>38</v>
      </c>
      <c r="E960">
        <v>9</v>
      </c>
      <c r="F960" s="6">
        <v>2277</v>
      </c>
      <c r="G960" s="6">
        <v>852.96420000000001</v>
      </c>
    </row>
    <row r="961" spans="1:7" x14ac:dyDescent="0.35">
      <c r="A961" s="5">
        <v>39873</v>
      </c>
      <c r="B961" t="s">
        <v>44</v>
      </c>
      <c r="C961" t="s">
        <v>39</v>
      </c>
      <c r="D961" t="s">
        <v>38</v>
      </c>
      <c r="E961">
        <v>9</v>
      </c>
      <c r="F961" s="6">
        <v>2475</v>
      </c>
      <c r="G961" s="6">
        <v>780.12</v>
      </c>
    </row>
    <row r="962" spans="1:7" x14ac:dyDescent="0.35">
      <c r="A962" s="5">
        <v>39873</v>
      </c>
      <c r="B962" t="s">
        <v>42</v>
      </c>
      <c r="C962" t="s">
        <v>39</v>
      </c>
      <c r="D962" t="s">
        <v>40</v>
      </c>
      <c r="E962">
        <v>6</v>
      </c>
      <c r="F962" s="6">
        <v>642</v>
      </c>
      <c r="G962" s="6">
        <v>209.292</v>
      </c>
    </row>
    <row r="963" spans="1:7" x14ac:dyDescent="0.35">
      <c r="A963" s="5">
        <v>39873</v>
      </c>
      <c r="B963" t="s">
        <v>43</v>
      </c>
      <c r="C963" t="s">
        <v>36</v>
      </c>
      <c r="D963" t="s">
        <v>40</v>
      </c>
      <c r="E963">
        <v>6</v>
      </c>
      <c r="F963" s="6">
        <v>696</v>
      </c>
      <c r="G963" s="6">
        <v>261.06959999999998</v>
      </c>
    </row>
    <row r="964" spans="1:7" x14ac:dyDescent="0.35">
      <c r="A964" s="5">
        <v>39873</v>
      </c>
      <c r="B964" t="s">
        <v>42</v>
      </c>
      <c r="C964" t="s">
        <v>39</v>
      </c>
      <c r="D964" t="s">
        <v>38</v>
      </c>
      <c r="E964">
        <v>6</v>
      </c>
      <c r="F964" s="6">
        <v>1014</v>
      </c>
      <c r="G964" s="6">
        <v>316.26659999999998</v>
      </c>
    </row>
    <row r="965" spans="1:7" x14ac:dyDescent="0.35">
      <c r="A965" s="5">
        <v>39873</v>
      </c>
      <c r="B965" t="s">
        <v>43</v>
      </c>
      <c r="C965" t="s">
        <v>36</v>
      </c>
      <c r="D965" t="s">
        <v>40</v>
      </c>
      <c r="E965">
        <v>7</v>
      </c>
      <c r="F965" s="6">
        <v>1904</v>
      </c>
      <c r="G965" s="6">
        <v>584.33760000000007</v>
      </c>
    </row>
    <row r="966" spans="1:7" x14ac:dyDescent="0.35">
      <c r="A966" s="5">
        <v>39873</v>
      </c>
      <c r="B966" t="s">
        <v>44</v>
      </c>
      <c r="C966" t="s">
        <v>41</v>
      </c>
      <c r="D966" t="s">
        <v>40</v>
      </c>
      <c r="E966">
        <v>10</v>
      </c>
      <c r="F966" s="6">
        <v>1740</v>
      </c>
      <c r="G966" s="6">
        <v>636.14400000000001</v>
      </c>
    </row>
    <row r="967" spans="1:7" x14ac:dyDescent="0.35">
      <c r="A967" s="5">
        <v>39873</v>
      </c>
      <c r="B967" t="s">
        <v>42</v>
      </c>
      <c r="C967" t="s">
        <v>36</v>
      </c>
      <c r="D967" t="s">
        <v>40</v>
      </c>
      <c r="E967">
        <v>10</v>
      </c>
      <c r="F967" s="6">
        <v>2020</v>
      </c>
      <c r="G967" s="6">
        <v>726.39199999999994</v>
      </c>
    </row>
    <row r="968" spans="1:7" x14ac:dyDescent="0.35">
      <c r="A968" s="5">
        <v>39873</v>
      </c>
      <c r="B968" t="s">
        <v>35</v>
      </c>
      <c r="C968" t="s">
        <v>36</v>
      </c>
      <c r="D968" t="s">
        <v>37</v>
      </c>
      <c r="E968">
        <v>8</v>
      </c>
      <c r="F968" s="6">
        <v>2392</v>
      </c>
      <c r="G968" s="6">
        <v>1069.9415999999999</v>
      </c>
    </row>
    <row r="969" spans="1:7" x14ac:dyDescent="0.35">
      <c r="A969" s="5">
        <v>39873</v>
      </c>
      <c r="B969" t="s">
        <v>43</v>
      </c>
      <c r="C969" t="s">
        <v>36</v>
      </c>
      <c r="D969" t="s">
        <v>38</v>
      </c>
      <c r="E969">
        <v>7</v>
      </c>
      <c r="F969" s="6">
        <v>1925</v>
      </c>
      <c r="G969" s="6">
        <v>696.46500000000003</v>
      </c>
    </row>
    <row r="970" spans="1:7" x14ac:dyDescent="0.35">
      <c r="A970" s="5">
        <v>39873</v>
      </c>
      <c r="B970" t="s">
        <v>35</v>
      </c>
      <c r="C970" t="s">
        <v>39</v>
      </c>
      <c r="D970" t="s">
        <v>40</v>
      </c>
      <c r="E970">
        <v>6</v>
      </c>
      <c r="F970" s="6">
        <v>846</v>
      </c>
      <c r="G970" s="6">
        <v>307.60559999999998</v>
      </c>
    </row>
    <row r="971" spans="1:7" x14ac:dyDescent="0.35">
      <c r="A971" s="5">
        <v>39873</v>
      </c>
      <c r="B971" t="s">
        <v>44</v>
      </c>
      <c r="C971" t="s">
        <v>39</v>
      </c>
      <c r="D971" t="s">
        <v>40</v>
      </c>
      <c r="E971">
        <v>9</v>
      </c>
      <c r="F971" s="6">
        <v>2610</v>
      </c>
      <c r="G971" s="6">
        <v>1041.3900000000001</v>
      </c>
    </row>
    <row r="972" spans="1:7" x14ac:dyDescent="0.35">
      <c r="A972" s="5">
        <v>39873</v>
      </c>
      <c r="B972" t="s">
        <v>44</v>
      </c>
      <c r="C972" t="s">
        <v>39</v>
      </c>
      <c r="D972" t="s">
        <v>37</v>
      </c>
      <c r="E972">
        <v>6</v>
      </c>
      <c r="F972" s="6">
        <v>1734</v>
      </c>
      <c r="G972" s="6">
        <v>560.42880000000002</v>
      </c>
    </row>
    <row r="973" spans="1:7" x14ac:dyDescent="0.35">
      <c r="A973" s="5">
        <v>39873</v>
      </c>
      <c r="B973" t="s">
        <v>43</v>
      </c>
      <c r="C973" t="s">
        <v>36</v>
      </c>
      <c r="D973" t="s">
        <v>40</v>
      </c>
      <c r="E973">
        <v>8</v>
      </c>
      <c r="F973" s="6">
        <v>984</v>
      </c>
      <c r="G973" s="6">
        <v>320.48879999999997</v>
      </c>
    </row>
    <row r="974" spans="1:7" x14ac:dyDescent="0.35">
      <c r="A974" s="5">
        <v>39904</v>
      </c>
      <c r="B974" t="s">
        <v>42</v>
      </c>
      <c r="C974" t="s">
        <v>39</v>
      </c>
      <c r="D974" t="s">
        <v>40</v>
      </c>
      <c r="E974">
        <v>7</v>
      </c>
      <c r="F974" s="6">
        <v>1232</v>
      </c>
      <c r="G974" s="6">
        <v>496.74239999999998</v>
      </c>
    </row>
    <row r="975" spans="1:7" x14ac:dyDescent="0.35">
      <c r="A975" s="5">
        <v>39904</v>
      </c>
      <c r="B975" t="s">
        <v>44</v>
      </c>
      <c r="C975" t="s">
        <v>36</v>
      </c>
      <c r="D975" t="s">
        <v>40</v>
      </c>
      <c r="E975">
        <v>10</v>
      </c>
      <c r="F975" s="6">
        <v>2060</v>
      </c>
      <c r="G975" s="6">
        <v>813.49399999999991</v>
      </c>
    </row>
    <row r="976" spans="1:7" x14ac:dyDescent="0.35">
      <c r="A976" s="5">
        <v>39904</v>
      </c>
      <c r="B976" t="s">
        <v>44</v>
      </c>
      <c r="C976" t="s">
        <v>39</v>
      </c>
      <c r="D976" t="s">
        <v>38</v>
      </c>
      <c r="E976">
        <v>8</v>
      </c>
      <c r="F976" s="6">
        <v>1240</v>
      </c>
      <c r="G976" s="6">
        <v>378.94399999999996</v>
      </c>
    </row>
    <row r="977" spans="1:7" x14ac:dyDescent="0.35">
      <c r="A977" s="5">
        <v>39904</v>
      </c>
      <c r="B977" t="s">
        <v>35</v>
      </c>
      <c r="C977" t="s">
        <v>41</v>
      </c>
      <c r="D977" t="s">
        <v>37</v>
      </c>
      <c r="E977">
        <v>7</v>
      </c>
      <c r="F977" s="6">
        <v>826</v>
      </c>
      <c r="G977" s="6">
        <v>314.29300000000001</v>
      </c>
    </row>
    <row r="978" spans="1:7" x14ac:dyDescent="0.35">
      <c r="A978" s="5">
        <v>39904</v>
      </c>
      <c r="B978" t="s">
        <v>42</v>
      </c>
      <c r="C978" t="s">
        <v>36</v>
      </c>
      <c r="D978" t="s">
        <v>37</v>
      </c>
      <c r="E978">
        <v>6</v>
      </c>
      <c r="F978" s="6">
        <v>984</v>
      </c>
      <c r="G978" s="6">
        <v>432.86160000000001</v>
      </c>
    </row>
    <row r="979" spans="1:7" x14ac:dyDescent="0.35">
      <c r="A979" s="5">
        <v>39904</v>
      </c>
      <c r="B979" t="s">
        <v>43</v>
      </c>
      <c r="C979" t="s">
        <v>39</v>
      </c>
      <c r="D979" t="s">
        <v>40</v>
      </c>
      <c r="E979">
        <v>8</v>
      </c>
      <c r="F979" s="6">
        <v>1504</v>
      </c>
      <c r="G979" s="6">
        <v>655.74400000000003</v>
      </c>
    </row>
    <row r="980" spans="1:7" x14ac:dyDescent="0.35">
      <c r="A980" s="5">
        <v>39904</v>
      </c>
      <c r="B980" t="s">
        <v>35</v>
      </c>
      <c r="C980" t="s">
        <v>36</v>
      </c>
      <c r="D980" t="s">
        <v>40</v>
      </c>
      <c r="E980">
        <v>9</v>
      </c>
      <c r="F980" s="6">
        <v>1665</v>
      </c>
      <c r="G980" s="6">
        <v>719.44650000000001</v>
      </c>
    </row>
    <row r="981" spans="1:7" x14ac:dyDescent="0.35">
      <c r="A981" s="5">
        <v>39904</v>
      </c>
      <c r="B981" t="s">
        <v>44</v>
      </c>
      <c r="C981" t="s">
        <v>36</v>
      </c>
      <c r="D981" t="s">
        <v>37</v>
      </c>
      <c r="E981">
        <v>7</v>
      </c>
      <c r="F981" s="6">
        <v>966</v>
      </c>
      <c r="G981" s="6">
        <v>373.84199999999998</v>
      </c>
    </row>
    <row r="982" spans="1:7" x14ac:dyDescent="0.35">
      <c r="A982" s="5">
        <v>39904</v>
      </c>
      <c r="B982" t="s">
        <v>35</v>
      </c>
      <c r="C982" t="s">
        <v>36</v>
      </c>
      <c r="D982" t="s">
        <v>37</v>
      </c>
      <c r="E982">
        <v>9</v>
      </c>
      <c r="F982" s="6">
        <v>972</v>
      </c>
      <c r="G982" s="6">
        <v>374.31720000000001</v>
      </c>
    </row>
    <row r="983" spans="1:7" x14ac:dyDescent="0.35">
      <c r="A983" s="5">
        <v>39904</v>
      </c>
      <c r="B983" t="s">
        <v>42</v>
      </c>
      <c r="C983" t="s">
        <v>36</v>
      </c>
      <c r="D983" t="s">
        <v>40</v>
      </c>
      <c r="E983">
        <v>6</v>
      </c>
      <c r="F983" s="6">
        <v>984</v>
      </c>
      <c r="G983" s="6">
        <v>399.99599999999998</v>
      </c>
    </row>
    <row r="984" spans="1:7" x14ac:dyDescent="0.35">
      <c r="A984" s="5">
        <v>39904</v>
      </c>
      <c r="B984" t="s">
        <v>42</v>
      </c>
      <c r="C984" t="s">
        <v>41</v>
      </c>
      <c r="D984" t="s">
        <v>38</v>
      </c>
      <c r="E984">
        <v>7</v>
      </c>
      <c r="F984" s="6">
        <v>1022</v>
      </c>
      <c r="G984" s="6">
        <v>449.16899999999998</v>
      </c>
    </row>
    <row r="985" spans="1:7" x14ac:dyDescent="0.35">
      <c r="A985" s="5">
        <v>39904</v>
      </c>
      <c r="B985" t="s">
        <v>42</v>
      </c>
      <c r="C985" t="s">
        <v>41</v>
      </c>
      <c r="D985" t="s">
        <v>37</v>
      </c>
      <c r="E985">
        <v>8</v>
      </c>
      <c r="F985" s="6">
        <v>1672</v>
      </c>
      <c r="G985" s="6">
        <v>575.33519999999999</v>
      </c>
    </row>
    <row r="986" spans="1:7" x14ac:dyDescent="0.35">
      <c r="A986" s="5">
        <v>39904</v>
      </c>
      <c r="B986" t="s">
        <v>44</v>
      </c>
      <c r="C986" t="s">
        <v>39</v>
      </c>
      <c r="D986" t="s">
        <v>37</v>
      </c>
      <c r="E986">
        <v>8</v>
      </c>
      <c r="F986" s="6">
        <v>2128</v>
      </c>
      <c r="G986" s="6">
        <v>673.51200000000006</v>
      </c>
    </row>
    <row r="987" spans="1:7" x14ac:dyDescent="0.35">
      <c r="A987" s="5">
        <v>39904</v>
      </c>
      <c r="B987" t="s">
        <v>43</v>
      </c>
      <c r="C987" t="s">
        <v>39</v>
      </c>
      <c r="D987" t="s">
        <v>38</v>
      </c>
      <c r="E987">
        <v>8</v>
      </c>
      <c r="F987" s="6">
        <v>984</v>
      </c>
      <c r="G987" s="6">
        <v>418.00319999999999</v>
      </c>
    </row>
    <row r="988" spans="1:7" x14ac:dyDescent="0.35">
      <c r="A988" s="5">
        <v>39904</v>
      </c>
      <c r="B988" t="s">
        <v>35</v>
      </c>
      <c r="C988" t="s">
        <v>41</v>
      </c>
      <c r="D988" t="s">
        <v>38</v>
      </c>
      <c r="E988">
        <v>8</v>
      </c>
      <c r="F988" s="6">
        <v>1736</v>
      </c>
      <c r="G988" s="6">
        <v>689.53920000000005</v>
      </c>
    </row>
    <row r="989" spans="1:7" x14ac:dyDescent="0.35">
      <c r="A989" s="5">
        <v>39904</v>
      </c>
      <c r="B989" t="s">
        <v>43</v>
      </c>
      <c r="C989" t="s">
        <v>39</v>
      </c>
      <c r="D989" t="s">
        <v>40</v>
      </c>
      <c r="E989">
        <v>7</v>
      </c>
      <c r="F989" s="6">
        <v>2044</v>
      </c>
      <c r="G989" s="6">
        <v>671.45400000000006</v>
      </c>
    </row>
    <row r="990" spans="1:7" x14ac:dyDescent="0.35">
      <c r="A990" s="5">
        <v>39904</v>
      </c>
      <c r="B990" t="s">
        <v>44</v>
      </c>
      <c r="C990" t="s">
        <v>41</v>
      </c>
      <c r="D990" t="s">
        <v>40</v>
      </c>
      <c r="E990">
        <v>6</v>
      </c>
      <c r="F990" s="6">
        <v>1188</v>
      </c>
      <c r="G990" s="6">
        <v>479.47680000000003</v>
      </c>
    </row>
    <row r="991" spans="1:7" x14ac:dyDescent="0.35">
      <c r="A991" s="5">
        <v>39904</v>
      </c>
      <c r="B991" t="s">
        <v>43</v>
      </c>
      <c r="C991" t="s">
        <v>36</v>
      </c>
      <c r="D991" t="s">
        <v>40</v>
      </c>
      <c r="E991">
        <v>9</v>
      </c>
      <c r="F991" s="6">
        <v>2079</v>
      </c>
      <c r="G991" s="6">
        <v>922.66019999999992</v>
      </c>
    </row>
    <row r="992" spans="1:7" x14ac:dyDescent="0.35">
      <c r="A992" s="5">
        <v>39904</v>
      </c>
      <c r="B992" t="s">
        <v>44</v>
      </c>
      <c r="C992" t="s">
        <v>39</v>
      </c>
      <c r="D992" t="s">
        <v>40</v>
      </c>
      <c r="E992">
        <v>8</v>
      </c>
      <c r="F992" s="6">
        <v>1608</v>
      </c>
      <c r="G992" s="6">
        <v>535.78560000000004</v>
      </c>
    </row>
    <row r="993" spans="1:7" x14ac:dyDescent="0.35">
      <c r="A993" s="5">
        <v>39904</v>
      </c>
      <c r="B993" t="s">
        <v>42</v>
      </c>
      <c r="C993" t="s">
        <v>39</v>
      </c>
      <c r="D993" t="s">
        <v>37</v>
      </c>
      <c r="E993">
        <v>8</v>
      </c>
      <c r="F993" s="6">
        <v>2344</v>
      </c>
      <c r="G993" s="6">
        <v>1008.3888000000001</v>
      </c>
    </row>
    <row r="994" spans="1:7" x14ac:dyDescent="0.35">
      <c r="A994" s="5">
        <v>39904</v>
      </c>
      <c r="B994" t="s">
        <v>42</v>
      </c>
      <c r="C994" t="s">
        <v>39</v>
      </c>
      <c r="D994" t="s">
        <v>38</v>
      </c>
      <c r="E994">
        <v>6</v>
      </c>
      <c r="F994" s="6">
        <v>816</v>
      </c>
      <c r="G994" s="6">
        <v>260.54879999999997</v>
      </c>
    </row>
    <row r="995" spans="1:7" x14ac:dyDescent="0.35">
      <c r="A995" s="5">
        <v>39904</v>
      </c>
      <c r="B995" t="s">
        <v>35</v>
      </c>
      <c r="C995" t="s">
        <v>36</v>
      </c>
      <c r="D995" t="s">
        <v>38</v>
      </c>
      <c r="E995">
        <v>7</v>
      </c>
      <c r="F995" s="6">
        <v>1638</v>
      </c>
      <c r="G995" s="6">
        <v>607.69799999999998</v>
      </c>
    </row>
    <row r="996" spans="1:7" x14ac:dyDescent="0.35">
      <c r="A996" s="5">
        <v>39904</v>
      </c>
      <c r="B996" t="s">
        <v>44</v>
      </c>
      <c r="C996" t="s">
        <v>41</v>
      </c>
      <c r="D996" t="s">
        <v>38</v>
      </c>
      <c r="E996">
        <v>8</v>
      </c>
      <c r="F996" s="6">
        <v>1992</v>
      </c>
      <c r="G996" s="6">
        <v>778.27440000000001</v>
      </c>
    </row>
    <row r="997" spans="1:7" x14ac:dyDescent="0.35">
      <c r="A997" s="5">
        <v>39904</v>
      </c>
      <c r="B997" t="s">
        <v>35</v>
      </c>
      <c r="C997" t="s">
        <v>39</v>
      </c>
      <c r="D997" t="s">
        <v>40</v>
      </c>
      <c r="E997">
        <v>8</v>
      </c>
      <c r="F997" s="6">
        <v>2112</v>
      </c>
      <c r="G997" s="6">
        <v>915.76319999999998</v>
      </c>
    </row>
    <row r="998" spans="1:7" x14ac:dyDescent="0.35">
      <c r="A998" s="5">
        <v>39904</v>
      </c>
      <c r="B998" t="s">
        <v>43</v>
      </c>
      <c r="C998" t="s">
        <v>36</v>
      </c>
      <c r="D998" t="s">
        <v>38</v>
      </c>
      <c r="E998">
        <v>9</v>
      </c>
      <c r="F998" s="6">
        <v>1980</v>
      </c>
      <c r="G998" s="6">
        <v>849.22199999999998</v>
      </c>
    </row>
    <row r="999" spans="1:7" x14ac:dyDescent="0.35">
      <c r="A999" s="5">
        <v>39904</v>
      </c>
      <c r="B999" t="s">
        <v>42</v>
      </c>
      <c r="C999" t="s">
        <v>36</v>
      </c>
      <c r="D999" t="s">
        <v>38</v>
      </c>
      <c r="E999">
        <v>8</v>
      </c>
      <c r="F999" s="6">
        <v>1208</v>
      </c>
      <c r="G999" s="6">
        <v>385.83520000000004</v>
      </c>
    </row>
    <row r="1000" spans="1:7" x14ac:dyDescent="0.35">
      <c r="A1000" s="5">
        <v>39904</v>
      </c>
      <c r="B1000" t="s">
        <v>35</v>
      </c>
      <c r="C1000" t="s">
        <v>39</v>
      </c>
      <c r="D1000" t="s">
        <v>37</v>
      </c>
      <c r="E1000">
        <v>7</v>
      </c>
      <c r="F1000" s="6">
        <v>1421</v>
      </c>
      <c r="G1000" s="6">
        <v>482.00319999999999</v>
      </c>
    </row>
    <row r="1001" spans="1:7" x14ac:dyDescent="0.35">
      <c r="A1001" s="5">
        <v>39904</v>
      </c>
      <c r="B1001" t="s">
        <v>35</v>
      </c>
      <c r="C1001" t="s">
        <v>41</v>
      </c>
      <c r="D1001" t="s">
        <v>40</v>
      </c>
      <c r="E1001">
        <v>6</v>
      </c>
      <c r="F1001" s="6">
        <v>648</v>
      </c>
      <c r="G1001" s="6">
        <v>290.56319999999999</v>
      </c>
    </row>
    <row r="1002" spans="1:7" x14ac:dyDescent="0.35">
      <c r="A1002" s="5">
        <v>39904</v>
      </c>
      <c r="B1002" t="s">
        <v>43</v>
      </c>
      <c r="C1002" t="s">
        <v>36</v>
      </c>
      <c r="D1002" t="s">
        <v>40</v>
      </c>
      <c r="E1002">
        <v>6</v>
      </c>
      <c r="F1002" s="6">
        <v>1680</v>
      </c>
      <c r="G1002" s="6">
        <v>653.01599999999996</v>
      </c>
    </row>
    <row r="1003" spans="1:7" x14ac:dyDescent="0.35">
      <c r="A1003" s="5">
        <v>39904</v>
      </c>
      <c r="B1003" t="s">
        <v>44</v>
      </c>
      <c r="C1003" t="s">
        <v>36</v>
      </c>
      <c r="D1003" t="s">
        <v>38</v>
      </c>
      <c r="E1003">
        <v>6</v>
      </c>
      <c r="F1003" s="6">
        <v>954</v>
      </c>
      <c r="G1003" s="6">
        <v>400.58460000000002</v>
      </c>
    </row>
    <row r="1004" spans="1:7" x14ac:dyDescent="0.35">
      <c r="A1004" s="5">
        <v>39904</v>
      </c>
      <c r="B1004" t="s">
        <v>43</v>
      </c>
      <c r="C1004" t="s">
        <v>36</v>
      </c>
      <c r="D1004" t="s">
        <v>40</v>
      </c>
      <c r="E1004">
        <v>6</v>
      </c>
      <c r="F1004" s="6">
        <v>1146</v>
      </c>
      <c r="G1004" s="6">
        <v>508.93860000000001</v>
      </c>
    </row>
    <row r="1005" spans="1:7" x14ac:dyDescent="0.35">
      <c r="A1005" s="5">
        <v>39904</v>
      </c>
      <c r="B1005" t="s">
        <v>35</v>
      </c>
      <c r="C1005" t="s">
        <v>39</v>
      </c>
      <c r="D1005" t="s">
        <v>38</v>
      </c>
      <c r="E1005">
        <v>7</v>
      </c>
      <c r="F1005" s="6">
        <v>1015</v>
      </c>
      <c r="G1005" s="6">
        <v>406.40600000000001</v>
      </c>
    </row>
    <row r="1006" spans="1:7" x14ac:dyDescent="0.35">
      <c r="A1006" s="5">
        <v>39904</v>
      </c>
      <c r="B1006" t="s">
        <v>44</v>
      </c>
      <c r="C1006" t="s">
        <v>41</v>
      </c>
      <c r="D1006" t="s">
        <v>37</v>
      </c>
      <c r="E1006">
        <v>6</v>
      </c>
      <c r="F1006" s="6">
        <v>1608</v>
      </c>
      <c r="G1006" s="6">
        <v>650.91840000000002</v>
      </c>
    </row>
    <row r="1007" spans="1:7" x14ac:dyDescent="0.35">
      <c r="A1007" s="5">
        <v>39904</v>
      </c>
      <c r="B1007" t="s">
        <v>43</v>
      </c>
      <c r="C1007" t="s">
        <v>39</v>
      </c>
      <c r="D1007" t="s">
        <v>40</v>
      </c>
      <c r="E1007">
        <v>10</v>
      </c>
      <c r="F1007" s="6">
        <v>2930</v>
      </c>
      <c r="G1007" s="6">
        <v>1014.0730000000001</v>
      </c>
    </row>
    <row r="1008" spans="1:7" x14ac:dyDescent="0.35">
      <c r="A1008" s="5">
        <v>39904</v>
      </c>
      <c r="B1008" t="s">
        <v>42</v>
      </c>
      <c r="C1008" t="s">
        <v>41</v>
      </c>
      <c r="D1008" t="s">
        <v>40</v>
      </c>
      <c r="E1008">
        <v>9</v>
      </c>
      <c r="F1008" s="6">
        <v>1098</v>
      </c>
      <c r="G1008" s="6">
        <v>417.1302</v>
      </c>
    </row>
    <row r="1009" spans="1:7" x14ac:dyDescent="0.35">
      <c r="A1009" s="5">
        <v>39904</v>
      </c>
      <c r="B1009" t="s">
        <v>43</v>
      </c>
      <c r="C1009" t="s">
        <v>36</v>
      </c>
      <c r="D1009" t="s">
        <v>40</v>
      </c>
      <c r="E1009">
        <v>8</v>
      </c>
      <c r="F1009" s="6">
        <v>1208</v>
      </c>
      <c r="G1009" s="6">
        <v>427.3904</v>
      </c>
    </row>
    <row r="1010" spans="1:7" x14ac:dyDescent="0.35">
      <c r="A1010" s="5">
        <v>39934</v>
      </c>
      <c r="B1010" t="s">
        <v>43</v>
      </c>
      <c r="C1010" t="s">
        <v>36</v>
      </c>
      <c r="D1010" t="s">
        <v>40</v>
      </c>
      <c r="E1010">
        <v>6</v>
      </c>
      <c r="F1010" s="6">
        <v>1176</v>
      </c>
      <c r="G1010" s="6">
        <v>381.37679999999995</v>
      </c>
    </row>
    <row r="1011" spans="1:7" x14ac:dyDescent="0.35">
      <c r="A1011" s="5">
        <v>39934</v>
      </c>
      <c r="B1011" t="s">
        <v>42</v>
      </c>
      <c r="C1011" t="s">
        <v>41</v>
      </c>
      <c r="D1011" t="s">
        <v>37</v>
      </c>
      <c r="E1011">
        <v>9</v>
      </c>
      <c r="F1011" s="6">
        <v>2511</v>
      </c>
      <c r="G1011" s="6">
        <v>759.32640000000004</v>
      </c>
    </row>
    <row r="1012" spans="1:7" x14ac:dyDescent="0.35">
      <c r="A1012" s="5">
        <v>39934</v>
      </c>
      <c r="B1012" t="s">
        <v>44</v>
      </c>
      <c r="C1012" t="s">
        <v>36</v>
      </c>
      <c r="D1012" t="s">
        <v>40</v>
      </c>
      <c r="E1012">
        <v>9</v>
      </c>
      <c r="F1012" s="6">
        <v>2466</v>
      </c>
      <c r="G1012" s="6">
        <v>877.64940000000001</v>
      </c>
    </row>
    <row r="1013" spans="1:7" x14ac:dyDescent="0.35">
      <c r="A1013" s="5">
        <v>39934</v>
      </c>
      <c r="B1013" t="s">
        <v>44</v>
      </c>
      <c r="C1013" t="s">
        <v>41</v>
      </c>
      <c r="D1013" t="s">
        <v>37</v>
      </c>
      <c r="E1013">
        <v>6</v>
      </c>
      <c r="F1013" s="6">
        <v>642</v>
      </c>
      <c r="G1013" s="6">
        <v>235.22880000000001</v>
      </c>
    </row>
    <row r="1014" spans="1:7" x14ac:dyDescent="0.35">
      <c r="A1014" s="5">
        <v>39934</v>
      </c>
      <c r="B1014" t="s">
        <v>44</v>
      </c>
      <c r="C1014" t="s">
        <v>41</v>
      </c>
      <c r="D1014" t="s">
        <v>38</v>
      </c>
      <c r="E1014">
        <v>6</v>
      </c>
      <c r="F1014" s="6">
        <v>1644</v>
      </c>
      <c r="G1014" s="6">
        <v>656.44920000000002</v>
      </c>
    </row>
    <row r="1015" spans="1:7" x14ac:dyDescent="0.35">
      <c r="A1015" s="5">
        <v>39934</v>
      </c>
      <c r="B1015" t="s">
        <v>35</v>
      </c>
      <c r="C1015" t="s">
        <v>39</v>
      </c>
      <c r="D1015" t="s">
        <v>37</v>
      </c>
      <c r="E1015">
        <v>10</v>
      </c>
      <c r="F1015" s="6">
        <v>2100</v>
      </c>
      <c r="G1015" s="6">
        <v>812.28</v>
      </c>
    </row>
    <row r="1016" spans="1:7" x14ac:dyDescent="0.35">
      <c r="A1016" s="5">
        <v>39934</v>
      </c>
      <c r="B1016" t="s">
        <v>44</v>
      </c>
      <c r="C1016" t="s">
        <v>39</v>
      </c>
      <c r="D1016" t="s">
        <v>40</v>
      </c>
      <c r="E1016">
        <v>6</v>
      </c>
      <c r="F1016" s="6">
        <v>1680</v>
      </c>
      <c r="G1016" s="6">
        <v>623.28</v>
      </c>
    </row>
    <row r="1017" spans="1:7" x14ac:dyDescent="0.35">
      <c r="A1017" s="5">
        <v>39934</v>
      </c>
      <c r="B1017" t="s">
        <v>35</v>
      </c>
      <c r="C1017" t="s">
        <v>39</v>
      </c>
      <c r="D1017" t="s">
        <v>38</v>
      </c>
      <c r="E1017">
        <v>6</v>
      </c>
      <c r="F1017" s="6">
        <v>1650</v>
      </c>
      <c r="G1017" s="6">
        <v>502.92</v>
      </c>
    </row>
    <row r="1018" spans="1:7" x14ac:dyDescent="0.35">
      <c r="A1018" s="5">
        <v>39934</v>
      </c>
      <c r="B1018" t="s">
        <v>35</v>
      </c>
      <c r="C1018" t="s">
        <v>41</v>
      </c>
      <c r="D1018" t="s">
        <v>38</v>
      </c>
      <c r="E1018">
        <v>9</v>
      </c>
      <c r="F1018" s="6">
        <v>1251</v>
      </c>
      <c r="G1018" s="6">
        <v>520.16579999999999</v>
      </c>
    </row>
    <row r="1019" spans="1:7" x14ac:dyDescent="0.35">
      <c r="A1019" s="5">
        <v>39934</v>
      </c>
      <c r="B1019" t="s">
        <v>42</v>
      </c>
      <c r="C1019" t="s">
        <v>39</v>
      </c>
      <c r="D1019" t="s">
        <v>38</v>
      </c>
      <c r="E1019">
        <v>9</v>
      </c>
      <c r="F1019" s="6">
        <v>2691</v>
      </c>
      <c r="G1019" s="6">
        <v>1054.8720000000001</v>
      </c>
    </row>
    <row r="1020" spans="1:7" x14ac:dyDescent="0.35">
      <c r="A1020" s="5">
        <v>39934</v>
      </c>
      <c r="B1020" t="s">
        <v>44</v>
      </c>
      <c r="C1020" t="s">
        <v>39</v>
      </c>
      <c r="D1020" t="s">
        <v>37</v>
      </c>
      <c r="E1020">
        <v>9</v>
      </c>
      <c r="F1020" s="6">
        <v>2160</v>
      </c>
      <c r="G1020" s="6">
        <v>937.65599999999995</v>
      </c>
    </row>
    <row r="1021" spans="1:7" x14ac:dyDescent="0.35">
      <c r="A1021" s="5">
        <v>39934</v>
      </c>
      <c r="B1021" t="s">
        <v>35</v>
      </c>
      <c r="C1021" t="s">
        <v>41</v>
      </c>
      <c r="D1021" t="s">
        <v>37</v>
      </c>
      <c r="E1021">
        <v>8</v>
      </c>
      <c r="F1021" s="6">
        <v>1704</v>
      </c>
      <c r="G1021" s="6">
        <v>722.66639999999995</v>
      </c>
    </row>
    <row r="1022" spans="1:7" x14ac:dyDescent="0.35">
      <c r="A1022" s="5">
        <v>39934</v>
      </c>
      <c r="B1022" t="s">
        <v>43</v>
      </c>
      <c r="C1022" t="s">
        <v>36</v>
      </c>
      <c r="D1022" t="s">
        <v>40</v>
      </c>
      <c r="E1022">
        <v>8</v>
      </c>
      <c r="F1022" s="6">
        <v>1320</v>
      </c>
      <c r="G1022" s="6">
        <v>475.33199999999999</v>
      </c>
    </row>
    <row r="1023" spans="1:7" x14ac:dyDescent="0.35">
      <c r="A1023" s="5">
        <v>39934</v>
      </c>
      <c r="B1023" t="s">
        <v>44</v>
      </c>
      <c r="C1023" t="s">
        <v>39</v>
      </c>
      <c r="D1023" t="s">
        <v>38</v>
      </c>
      <c r="E1023">
        <v>10</v>
      </c>
      <c r="F1023" s="6">
        <v>1440</v>
      </c>
      <c r="G1023" s="6">
        <v>640.22400000000005</v>
      </c>
    </row>
    <row r="1024" spans="1:7" x14ac:dyDescent="0.35">
      <c r="A1024" s="5">
        <v>39934</v>
      </c>
      <c r="B1024" t="s">
        <v>35</v>
      </c>
      <c r="C1024" t="s">
        <v>39</v>
      </c>
      <c r="D1024" t="s">
        <v>40</v>
      </c>
      <c r="E1024">
        <v>6</v>
      </c>
      <c r="F1024" s="6">
        <v>1170</v>
      </c>
      <c r="G1024" s="6">
        <v>394.173</v>
      </c>
    </row>
    <row r="1025" spans="1:7" x14ac:dyDescent="0.35">
      <c r="A1025" s="5">
        <v>39934</v>
      </c>
      <c r="B1025" t="s">
        <v>35</v>
      </c>
      <c r="C1025" t="s">
        <v>36</v>
      </c>
      <c r="D1025" t="s">
        <v>37</v>
      </c>
      <c r="E1025">
        <v>8</v>
      </c>
      <c r="F1025" s="6">
        <v>1784</v>
      </c>
      <c r="G1025" s="6">
        <v>698.79279999999994</v>
      </c>
    </row>
    <row r="1026" spans="1:7" x14ac:dyDescent="0.35">
      <c r="A1026" s="5">
        <v>39934</v>
      </c>
      <c r="B1026" t="s">
        <v>43</v>
      </c>
      <c r="C1026" t="s">
        <v>39</v>
      </c>
      <c r="D1026" t="s">
        <v>40</v>
      </c>
      <c r="E1026">
        <v>8</v>
      </c>
      <c r="F1026" s="6">
        <v>1112</v>
      </c>
      <c r="G1026" s="6">
        <v>445.1336</v>
      </c>
    </row>
    <row r="1027" spans="1:7" x14ac:dyDescent="0.35">
      <c r="A1027" s="5">
        <v>39934</v>
      </c>
      <c r="B1027" t="s">
        <v>43</v>
      </c>
      <c r="C1027" t="s">
        <v>39</v>
      </c>
      <c r="D1027" t="s">
        <v>38</v>
      </c>
      <c r="E1027">
        <v>8</v>
      </c>
      <c r="F1027" s="6">
        <v>1744</v>
      </c>
      <c r="G1027" s="6">
        <v>731.25919999999996</v>
      </c>
    </row>
    <row r="1028" spans="1:7" x14ac:dyDescent="0.35">
      <c r="A1028" s="5">
        <v>39934</v>
      </c>
      <c r="B1028" t="s">
        <v>35</v>
      </c>
      <c r="C1028" t="s">
        <v>36</v>
      </c>
      <c r="D1028" t="s">
        <v>40</v>
      </c>
      <c r="E1028">
        <v>8</v>
      </c>
      <c r="F1028" s="6">
        <v>1168</v>
      </c>
      <c r="G1028" s="6">
        <v>505.27679999999998</v>
      </c>
    </row>
    <row r="1029" spans="1:7" x14ac:dyDescent="0.35">
      <c r="A1029" s="5">
        <v>39934</v>
      </c>
      <c r="B1029" t="s">
        <v>42</v>
      </c>
      <c r="C1029" t="s">
        <v>36</v>
      </c>
      <c r="D1029" t="s">
        <v>40</v>
      </c>
      <c r="E1029">
        <v>9</v>
      </c>
      <c r="F1029" s="6">
        <v>1233</v>
      </c>
      <c r="G1029" s="6">
        <v>501.09119999999996</v>
      </c>
    </row>
    <row r="1030" spans="1:7" x14ac:dyDescent="0.35">
      <c r="A1030" s="5">
        <v>39934</v>
      </c>
      <c r="B1030" t="s">
        <v>42</v>
      </c>
      <c r="C1030" t="s">
        <v>41</v>
      </c>
      <c r="D1030" t="s">
        <v>38</v>
      </c>
      <c r="E1030">
        <v>6</v>
      </c>
      <c r="F1030" s="6">
        <v>1536</v>
      </c>
      <c r="G1030" s="6">
        <v>596.42879999999991</v>
      </c>
    </row>
    <row r="1031" spans="1:7" x14ac:dyDescent="0.35">
      <c r="A1031" s="5">
        <v>39934</v>
      </c>
      <c r="B1031" t="s">
        <v>44</v>
      </c>
      <c r="C1031" t="s">
        <v>36</v>
      </c>
      <c r="D1031" t="s">
        <v>38</v>
      </c>
      <c r="E1031">
        <v>7</v>
      </c>
      <c r="F1031" s="6">
        <v>1827</v>
      </c>
      <c r="G1031" s="6">
        <v>624.46860000000004</v>
      </c>
    </row>
    <row r="1032" spans="1:7" x14ac:dyDescent="0.35">
      <c r="A1032" s="5">
        <v>39934</v>
      </c>
      <c r="B1032" t="s">
        <v>42</v>
      </c>
      <c r="C1032" t="s">
        <v>41</v>
      </c>
      <c r="D1032" t="s">
        <v>40</v>
      </c>
      <c r="E1032">
        <v>7</v>
      </c>
      <c r="F1032" s="6">
        <v>756</v>
      </c>
      <c r="G1032" s="6">
        <v>317.97359999999998</v>
      </c>
    </row>
    <row r="1033" spans="1:7" x14ac:dyDescent="0.35">
      <c r="A1033" s="5">
        <v>39934</v>
      </c>
      <c r="B1033" t="s">
        <v>42</v>
      </c>
      <c r="C1033" t="s">
        <v>36</v>
      </c>
      <c r="D1033" t="s">
        <v>38</v>
      </c>
      <c r="E1033">
        <v>8</v>
      </c>
      <c r="F1033" s="6">
        <v>1176</v>
      </c>
      <c r="G1033" s="6">
        <v>411.7176</v>
      </c>
    </row>
    <row r="1034" spans="1:7" x14ac:dyDescent="0.35">
      <c r="A1034" s="5">
        <v>39934</v>
      </c>
      <c r="B1034" t="s">
        <v>35</v>
      </c>
      <c r="C1034" t="s">
        <v>41</v>
      </c>
      <c r="D1034" t="s">
        <v>40</v>
      </c>
      <c r="E1034">
        <v>8</v>
      </c>
      <c r="F1034" s="6">
        <v>1392</v>
      </c>
      <c r="G1034" s="6">
        <v>591.04319999999996</v>
      </c>
    </row>
    <row r="1035" spans="1:7" x14ac:dyDescent="0.35">
      <c r="A1035" s="5">
        <v>39934</v>
      </c>
      <c r="B1035" t="s">
        <v>42</v>
      </c>
      <c r="C1035" t="s">
        <v>39</v>
      </c>
      <c r="D1035" t="s">
        <v>37</v>
      </c>
      <c r="E1035">
        <v>8</v>
      </c>
      <c r="F1035" s="6">
        <v>1896</v>
      </c>
      <c r="G1035" s="6">
        <v>641.0376</v>
      </c>
    </row>
    <row r="1036" spans="1:7" x14ac:dyDescent="0.35">
      <c r="A1036" s="5">
        <v>39934</v>
      </c>
      <c r="B1036" t="s">
        <v>35</v>
      </c>
      <c r="C1036" t="s">
        <v>36</v>
      </c>
      <c r="D1036" t="s">
        <v>38</v>
      </c>
      <c r="E1036">
        <v>9</v>
      </c>
      <c r="F1036" s="6">
        <v>1512</v>
      </c>
      <c r="G1036" s="6">
        <v>660.13919999999996</v>
      </c>
    </row>
    <row r="1037" spans="1:7" x14ac:dyDescent="0.35">
      <c r="A1037" s="5">
        <v>39934</v>
      </c>
      <c r="B1037" t="s">
        <v>43</v>
      </c>
      <c r="C1037" t="s">
        <v>36</v>
      </c>
      <c r="D1037" t="s">
        <v>40</v>
      </c>
      <c r="E1037">
        <v>8</v>
      </c>
      <c r="F1037" s="6">
        <v>1408</v>
      </c>
      <c r="G1037" s="6">
        <v>437.32479999999998</v>
      </c>
    </row>
    <row r="1038" spans="1:7" x14ac:dyDescent="0.35">
      <c r="A1038" s="5">
        <v>39934</v>
      </c>
      <c r="B1038" t="s">
        <v>43</v>
      </c>
      <c r="C1038" t="s">
        <v>39</v>
      </c>
      <c r="D1038" t="s">
        <v>40</v>
      </c>
      <c r="E1038">
        <v>7</v>
      </c>
      <c r="F1038" s="6">
        <v>882</v>
      </c>
      <c r="G1038" s="6">
        <v>394.34219999999999</v>
      </c>
    </row>
    <row r="1039" spans="1:7" x14ac:dyDescent="0.35">
      <c r="A1039" s="5">
        <v>39934</v>
      </c>
      <c r="B1039" t="s">
        <v>43</v>
      </c>
      <c r="C1039" t="s">
        <v>36</v>
      </c>
      <c r="D1039" t="s">
        <v>38</v>
      </c>
      <c r="E1039">
        <v>6</v>
      </c>
      <c r="F1039" s="6">
        <v>1722</v>
      </c>
      <c r="G1039" s="6">
        <v>697.41000000000008</v>
      </c>
    </row>
    <row r="1040" spans="1:7" x14ac:dyDescent="0.35">
      <c r="A1040" s="5">
        <v>39934</v>
      </c>
      <c r="B1040" t="s">
        <v>42</v>
      </c>
      <c r="C1040" t="s">
        <v>36</v>
      </c>
      <c r="D1040" t="s">
        <v>37</v>
      </c>
      <c r="E1040">
        <v>7</v>
      </c>
      <c r="F1040" s="6">
        <v>924</v>
      </c>
      <c r="G1040" s="6">
        <v>303.2568</v>
      </c>
    </row>
    <row r="1041" spans="1:7" x14ac:dyDescent="0.35">
      <c r="A1041" s="5">
        <v>39934</v>
      </c>
      <c r="B1041" t="s">
        <v>44</v>
      </c>
      <c r="C1041" t="s">
        <v>36</v>
      </c>
      <c r="D1041" t="s">
        <v>37</v>
      </c>
      <c r="E1041">
        <v>9</v>
      </c>
      <c r="F1041" s="6">
        <v>2385</v>
      </c>
      <c r="G1041" s="6">
        <v>777.0329999999999</v>
      </c>
    </row>
    <row r="1042" spans="1:7" x14ac:dyDescent="0.35">
      <c r="A1042" s="5">
        <v>39934</v>
      </c>
      <c r="B1042" t="s">
        <v>44</v>
      </c>
      <c r="C1042" t="s">
        <v>41</v>
      </c>
      <c r="D1042" t="s">
        <v>40</v>
      </c>
      <c r="E1042">
        <v>6</v>
      </c>
      <c r="F1042" s="6">
        <v>984</v>
      </c>
      <c r="G1042" s="6">
        <v>313.30560000000003</v>
      </c>
    </row>
    <row r="1043" spans="1:7" x14ac:dyDescent="0.35">
      <c r="A1043" s="5">
        <v>39934</v>
      </c>
      <c r="B1043" t="s">
        <v>43</v>
      </c>
      <c r="C1043" t="s">
        <v>39</v>
      </c>
      <c r="D1043" t="s">
        <v>40</v>
      </c>
      <c r="E1043">
        <v>8</v>
      </c>
      <c r="F1043" s="6">
        <v>1696</v>
      </c>
      <c r="G1043" s="6">
        <v>512.53120000000001</v>
      </c>
    </row>
    <row r="1044" spans="1:7" x14ac:dyDescent="0.35">
      <c r="A1044" s="5">
        <v>39934</v>
      </c>
      <c r="B1044" t="s">
        <v>42</v>
      </c>
      <c r="C1044" t="s">
        <v>39</v>
      </c>
      <c r="D1044" t="s">
        <v>40</v>
      </c>
      <c r="E1044">
        <v>8</v>
      </c>
      <c r="F1044" s="6">
        <v>1192</v>
      </c>
      <c r="G1044" s="6">
        <v>516.61279999999999</v>
      </c>
    </row>
    <row r="1045" spans="1:7" x14ac:dyDescent="0.35">
      <c r="A1045" s="5">
        <v>39934</v>
      </c>
      <c r="B1045" t="s">
        <v>43</v>
      </c>
      <c r="C1045" t="s">
        <v>36</v>
      </c>
      <c r="D1045" t="s">
        <v>40</v>
      </c>
      <c r="E1045">
        <v>8</v>
      </c>
      <c r="F1045" s="6">
        <v>2048</v>
      </c>
      <c r="G1045" s="6">
        <v>846.4384</v>
      </c>
    </row>
    <row r="1046" spans="1:7" x14ac:dyDescent="0.35">
      <c r="A1046" s="5">
        <v>39965</v>
      </c>
      <c r="B1046" t="s">
        <v>35</v>
      </c>
      <c r="C1046" t="s">
        <v>41</v>
      </c>
      <c r="D1046" t="s">
        <v>40</v>
      </c>
      <c r="E1046">
        <v>6</v>
      </c>
      <c r="F1046" s="6">
        <v>1434</v>
      </c>
      <c r="G1046" s="6">
        <v>556.39200000000005</v>
      </c>
    </row>
    <row r="1047" spans="1:7" x14ac:dyDescent="0.35">
      <c r="A1047" s="5">
        <v>39965</v>
      </c>
      <c r="B1047" t="s">
        <v>43</v>
      </c>
      <c r="C1047" t="s">
        <v>36</v>
      </c>
      <c r="D1047" t="s">
        <v>38</v>
      </c>
      <c r="E1047">
        <v>8</v>
      </c>
      <c r="F1047" s="6">
        <v>1656</v>
      </c>
      <c r="G1047" s="6">
        <v>582.74639999999999</v>
      </c>
    </row>
    <row r="1048" spans="1:7" x14ac:dyDescent="0.35">
      <c r="A1048" s="5">
        <v>39965</v>
      </c>
      <c r="B1048" t="s">
        <v>44</v>
      </c>
      <c r="C1048" t="s">
        <v>36</v>
      </c>
      <c r="D1048" t="s">
        <v>38</v>
      </c>
      <c r="E1048">
        <v>8</v>
      </c>
      <c r="F1048" s="6">
        <v>1600</v>
      </c>
      <c r="G1048" s="6">
        <v>651.19999999999993</v>
      </c>
    </row>
    <row r="1049" spans="1:7" x14ac:dyDescent="0.35">
      <c r="A1049" s="5">
        <v>39965</v>
      </c>
      <c r="B1049" t="s">
        <v>42</v>
      </c>
      <c r="C1049" t="s">
        <v>39</v>
      </c>
      <c r="D1049" t="s">
        <v>40</v>
      </c>
      <c r="E1049">
        <v>8</v>
      </c>
      <c r="F1049" s="6">
        <v>2080</v>
      </c>
      <c r="G1049" s="6">
        <v>736.94399999999996</v>
      </c>
    </row>
    <row r="1050" spans="1:7" x14ac:dyDescent="0.35">
      <c r="A1050" s="5">
        <v>39965</v>
      </c>
      <c r="B1050" t="s">
        <v>42</v>
      </c>
      <c r="C1050" t="s">
        <v>41</v>
      </c>
      <c r="D1050" t="s">
        <v>38</v>
      </c>
      <c r="E1050">
        <v>10</v>
      </c>
      <c r="F1050" s="6">
        <v>1660</v>
      </c>
      <c r="G1050" s="6">
        <v>544.48</v>
      </c>
    </row>
    <row r="1051" spans="1:7" x14ac:dyDescent="0.35">
      <c r="A1051" s="5">
        <v>39965</v>
      </c>
      <c r="B1051" t="s">
        <v>44</v>
      </c>
      <c r="C1051" t="s">
        <v>41</v>
      </c>
      <c r="D1051" t="s">
        <v>38</v>
      </c>
      <c r="E1051">
        <v>9</v>
      </c>
      <c r="F1051" s="6">
        <v>945</v>
      </c>
      <c r="G1051" s="6">
        <v>302.40000000000003</v>
      </c>
    </row>
    <row r="1052" spans="1:7" x14ac:dyDescent="0.35">
      <c r="A1052" s="5">
        <v>39965</v>
      </c>
      <c r="B1052" t="s">
        <v>42</v>
      </c>
      <c r="C1052" t="s">
        <v>36</v>
      </c>
      <c r="D1052" t="s">
        <v>37</v>
      </c>
      <c r="E1052">
        <v>10</v>
      </c>
      <c r="F1052" s="6">
        <v>2930</v>
      </c>
      <c r="G1052" s="6">
        <v>1186.6500000000001</v>
      </c>
    </row>
    <row r="1053" spans="1:7" x14ac:dyDescent="0.35">
      <c r="A1053" s="5">
        <v>39965</v>
      </c>
      <c r="B1053" t="s">
        <v>44</v>
      </c>
      <c r="C1053" t="s">
        <v>39</v>
      </c>
      <c r="D1053" t="s">
        <v>40</v>
      </c>
      <c r="E1053">
        <v>7</v>
      </c>
      <c r="F1053" s="6">
        <v>1512</v>
      </c>
      <c r="G1053" s="6">
        <v>551.88</v>
      </c>
    </row>
    <row r="1054" spans="1:7" x14ac:dyDescent="0.35">
      <c r="A1054" s="5">
        <v>39965</v>
      </c>
      <c r="B1054" t="s">
        <v>43</v>
      </c>
      <c r="C1054" t="s">
        <v>36</v>
      </c>
      <c r="D1054" t="s">
        <v>40</v>
      </c>
      <c r="E1054">
        <v>10</v>
      </c>
      <c r="F1054" s="6">
        <v>1510</v>
      </c>
      <c r="G1054" s="6">
        <v>592.37299999999993</v>
      </c>
    </row>
    <row r="1055" spans="1:7" x14ac:dyDescent="0.35">
      <c r="A1055" s="5">
        <v>39965</v>
      </c>
      <c r="B1055" t="s">
        <v>43</v>
      </c>
      <c r="C1055" t="s">
        <v>39</v>
      </c>
      <c r="D1055" t="s">
        <v>38</v>
      </c>
      <c r="E1055">
        <v>6</v>
      </c>
      <c r="F1055" s="6">
        <v>1698</v>
      </c>
      <c r="G1055" s="6">
        <v>579.86700000000008</v>
      </c>
    </row>
    <row r="1056" spans="1:7" x14ac:dyDescent="0.35">
      <c r="A1056" s="5">
        <v>39965</v>
      </c>
      <c r="B1056" t="s">
        <v>44</v>
      </c>
      <c r="C1056" t="s">
        <v>41</v>
      </c>
      <c r="D1056" t="s">
        <v>37</v>
      </c>
      <c r="E1056">
        <v>7</v>
      </c>
      <c r="F1056" s="6">
        <v>1015</v>
      </c>
      <c r="G1056" s="6">
        <v>339.61900000000003</v>
      </c>
    </row>
    <row r="1057" spans="1:7" x14ac:dyDescent="0.35">
      <c r="A1057" s="5">
        <v>39965</v>
      </c>
      <c r="B1057" t="s">
        <v>42</v>
      </c>
      <c r="C1057" t="s">
        <v>36</v>
      </c>
      <c r="D1057" t="s">
        <v>38</v>
      </c>
      <c r="E1057">
        <v>10</v>
      </c>
      <c r="F1057" s="6">
        <v>1890</v>
      </c>
      <c r="G1057" s="6">
        <v>602.91</v>
      </c>
    </row>
    <row r="1058" spans="1:7" x14ac:dyDescent="0.35">
      <c r="A1058" s="5">
        <v>39965</v>
      </c>
      <c r="B1058" t="s">
        <v>35</v>
      </c>
      <c r="C1058" t="s">
        <v>41</v>
      </c>
      <c r="D1058" t="s">
        <v>38</v>
      </c>
      <c r="E1058">
        <v>7</v>
      </c>
      <c r="F1058" s="6">
        <v>2079</v>
      </c>
      <c r="G1058" s="6">
        <v>816.83910000000003</v>
      </c>
    </row>
    <row r="1059" spans="1:7" x14ac:dyDescent="0.35">
      <c r="A1059" s="5">
        <v>39965</v>
      </c>
      <c r="B1059" t="s">
        <v>44</v>
      </c>
      <c r="C1059" t="s">
        <v>41</v>
      </c>
      <c r="D1059" t="s">
        <v>40</v>
      </c>
      <c r="E1059">
        <v>9</v>
      </c>
      <c r="F1059" s="6">
        <v>2097</v>
      </c>
      <c r="G1059" s="6">
        <v>867.94830000000002</v>
      </c>
    </row>
    <row r="1060" spans="1:7" x14ac:dyDescent="0.35">
      <c r="A1060" s="5">
        <v>39965</v>
      </c>
      <c r="B1060" t="s">
        <v>42</v>
      </c>
      <c r="C1060" t="s">
        <v>36</v>
      </c>
      <c r="D1060" t="s">
        <v>40</v>
      </c>
      <c r="E1060">
        <v>10</v>
      </c>
      <c r="F1060" s="6">
        <v>1490</v>
      </c>
      <c r="G1060" s="6">
        <v>560.83600000000001</v>
      </c>
    </row>
    <row r="1061" spans="1:7" x14ac:dyDescent="0.35">
      <c r="A1061" s="5">
        <v>39965</v>
      </c>
      <c r="B1061" t="s">
        <v>43</v>
      </c>
      <c r="C1061" t="s">
        <v>39</v>
      </c>
      <c r="D1061" t="s">
        <v>40</v>
      </c>
      <c r="E1061">
        <v>8</v>
      </c>
      <c r="F1061" s="6">
        <v>928</v>
      </c>
      <c r="G1061" s="6">
        <v>416.9504</v>
      </c>
    </row>
    <row r="1062" spans="1:7" x14ac:dyDescent="0.35">
      <c r="A1062" s="5">
        <v>39965</v>
      </c>
      <c r="B1062" t="s">
        <v>42</v>
      </c>
      <c r="C1062" t="s">
        <v>39</v>
      </c>
      <c r="D1062" t="s">
        <v>37</v>
      </c>
      <c r="E1062">
        <v>9</v>
      </c>
      <c r="F1062" s="6">
        <v>1071</v>
      </c>
      <c r="G1062" s="6">
        <v>421.33140000000003</v>
      </c>
    </row>
    <row r="1063" spans="1:7" x14ac:dyDescent="0.35">
      <c r="A1063" s="5">
        <v>39965</v>
      </c>
      <c r="B1063" t="s">
        <v>43</v>
      </c>
      <c r="C1063" t="s">
        <v>39</v>
      </c>
      <c r="D1063" t="s">
        <v>40</v>
      </c>
      <c r="E1063">
        <v>9</v>
      </c>
      <c r="F1063" s="6">
        <v>1611</v>
      </c>
      <c r="G1063" s="6">
        <v>484.42770000000002</v>
      </c>
    </row>
    <row r="1064" spans="1:7" x14ac:dyDescent="0.35">
      <c r="A1064" s="5">
        <v>39965</v>
      </c>
      <c r="B1064" t="s">
        <v>43</v>
      </c>
      <c r="C1064" t="s">
        <v>39</v>
      </c>
      <c r="D1064" t="s">
        <v>40</v>
      </c>
      <c r="E1064">
        <v>8</v>
      </c>
      <c r="F1064" s="6">
        <v>1656</v>
      </c>
      <c r="G1064" s="6">
        <v>606.75840000000005</v>
      </c>
    </row>
    <row r="1065" spans="1:7" x14ac:dyDescent="0.35">
      <c r="A1065" s="5">
        <v>39965</v>
      </c>
      <c r="B1065" t="s">
        <v>44</v>
      </c>
      <c r="C1065" t="s">
        <v>39</v>
      </c>
      <c r="D1065" t="s">
        <v>37</v>
      </c>
      <c r="E1065">
        <v>6</v>
      </c>
      <c r="F1065" s="6">
        <v>1590</v>
      </c>
      <c r="G1065" s="6">
        <v>650.94600000000003</v>
      </c>
    </row>
    <row r="1066" spans="1:7" x14ac:dyDescent="0.35">
      <c r="A1066" s="5">
        <v>39965</v>
      </c>
      <c r="B1066" t="s">
        <v>35</v>
      </c>
      <c r="C1066" t="s">
        <v>36</v>
      </c>
      <c r="D1066" t="s">
        <v>37</v>
      </c>
      <c r="E1066">
        <v>6</v>
      </c>
      <c r="F1066" s="6">
        <v>960</v>
      </c>
      <c r="G1066" s="6">
        <v>318.91199999999998</v>
      </c>
    </row>
    <row r="1067" spans="1:7" x14ac:dyDescent="0.35">
      <c r="A1067" s="5">
        <v>39965</v>
      </c>
      <c r="B1067" t="s">
        <v>42</v>
      </c>
      <c r="C1067" t="s">
        <v>41</v>
      </c>
      <c r="D1067" t="s">
        <v>37</v>
      </c>
      <c r="E1067">
        <v>6</v>
      </c>
      <c r="F1067" s="6">
        <v>714</v>
      </c>
      <c r="G1067" s="6">
        <v>229.05119999999999</v>
      </c>
    </row>
    <row r="1068" spans="1:7" x14ac:dyDescent="0.35">
      <c r="A1068" s="5">
        <v>39965</v>
      </c>
      <c r="B1068" t="s">
        <v>44</v>
      </c>
      <c r="C1068" t="s">
        <v>36</v>
      </c>
      <c r="D1068" t="s">
        <v>37</v>
      </c>
      <c r="E1068">
        <v>9</v>
      </c>
      <c r="F1068" s="6">
        <v>2628</v>
      </c>
      <c r="G1068" s="6">
        <v>1054.0907999999999</v>
      </c>
    </row>
    <row r="1069" spans="1:7" x14ac:dyDescent="0.35">
      <c r="A1069" s="5">
        <v>39965</v>
      </c>
      <c r="B1069" t="s">
        <v>44</v>
      </c>
      <c r="C1069" t="s">
        <v>39</v>
      </c>
      <c r="D1069" t="s">
        <v>38</v>
      </c>
      <c r="E1069">
        <v>10</v>
      </c>
      <c r="F1069" s="6">
        <v>2660</v>
      </c>
      <c r="G1069" s="6">
        <v>1008.14</v>
      </c>
    </row>
    <row r="1070" spans="1:7" x14ac:dyDescent="0.35">
      <c r="A1070" s="5">
        <v>39965</v>
      </c>
      <c r="B1070" t="s">
        <v>35</v>
      </c>
      <c r="C1070" t="s">
        <v>36</v>
      </c>
      <c r="D1070" t="s">
        <v>40</v>
      </c>
      <c r="E1070">
        <v>8</v>
      </c>
      <c r="F1070" s="6">
        <v>1968</v>
      </c>
      <c r="G1070" s="6">
        <v>879.69600000000003</v>
      </c>
    </row>
    <row r="1071" spans="1:7" x14ac:dyDescent="0.35">
      <c r="A1071" s="5">
        <v>39965</v>
      </c>
      <c r="B1071" t="s">
        <v>42</v>
      </c>
      <c r="C1071" t="s">
        <v>41</v>
      </c>
      <c r="D1071" t="s">
        <v>40</v>
      </c>
      <c r="E1071">
        <v>8</v>
      </c>
      <c r="F1071" s="6">
        <v>1296</v>
      </c>
      <c r="G1071" s="6">
        <v>444.00960000000003</v>
      </c>
    </row>
    <row r="1072" spans="1:7" x14ac:dyDescent="0.35">
      <c r="A1072" s="5">
        <v>39965</v>
      </c>
      <c r="B1072" t="s">
        <v>43</v>
      </c>
      <c r="C1072" t="s">
        <v>36</v>
      </c>
      <c r="D1072" t="s">
        <v>40</v>
      </c>
      <c r="E1072">
        <v>8</v>
      </c>
      <c r="F1072" s="6">
        <v>1672</v>
      </c>
      <c r="G1072" s="6">
        <v>717.12080000000003</v>
      </c>
    </row>
    <row r="1073" spans="1:7" x14ac:dyDescent="0.35">
      <c r="A1073" s="5">
        <v>39965</v>
      </c>
      <c r="B1073" t="s">
        <v>43</v>
      </c>
      <c r="C1073" t="s">
        <v>36</v>
      </c>
      <c r="D1073" t="s">
        <v>40</v>
      </c>
      <c r="E1073">
        <v>7</v>
      </c>
      <c r="F1073" s="6">
        <v>1575</v>
      </c>
      <c r="G1073" s="6">
        <v>492.97500000000002</v>
      </c>
    </row>
    <row r="1074" spans="1:7" x14ac:dyDescent="0.35">
      <c r="A1074" s="5">
        <v>39965</v>
      </c>
      <c r="B1074" t="s">
        <v>35</v>
      </c>
      <c r="C1074" t="s">
        <v>41</v>
      </c>
      <c r="D1074" t="s">
        <v>37</v>
      </c>
      <c r="E1074">
        <v>7</v>
      </c>
      <c r="F1074" s="6">
        <v>1316</v>
      </c>
      <c r="G1074" s="6">
        <v>447.57159999999999</v>
      </c>
    </row>
    <row r="1075" spans="1:7" x14ac:dyDescent="0.35">
      <c r="A1075" s="5">
        <v>39965</v>
      </c>
      <c r="B1075" t="s">
        <v>35</v>
      </c>
      <c r="C1075" t="s">
        <v>36</v>
      </c>
      <c r="D1075" t="s">
        <v>38</v>
      </c>
      <c r="E1075">
        <v>9</v>
      </c>
      <c r="F1075" s="6">
        <v>1125</v>
      </c>
      <c r="G1075" s="6">
        <v>462.48750000000001</v>
      </c>
    </row>
    <row r="1076" spans="1:7" x14ac:dyDescent="0.35">
      <c r="A1076" s="5">
        <v>39965</v>
      </c>
      <c r="B1076" t="s">
        <v>35</v>
      </c>
      <c r="C1076" t="s">
        <v>39</v>
      </c>
      <c r="D1076" t="s">
        <v>38</v>
      </c>
      <c r="E1076">
        <v>6</v>
      </c>
      <c r="F1076" s="6">
        <v>1020</v>
      </c>
      <c r="G1076" s="6">
        <v>426.46200000000005</v>
      </c>
    </row>
    <row r="1077" spans="1:7" x14ac:dyDescent="0.35">
      <c r="A1077" s="5">
        <v>39965</v>
      </c>
      <c r="B1077" t="s">
        <v>43</v>
      </c>
      <c r="C1077" t="s">
        <v>36</v>
      </c>
      <c r="D1077" t="s">
        <v>40</v>
      </c>
      <c r="E1077">
        <v>7</v>
      </c>
      <c r="F1077" s="6">
        <v>1666</v>
      </c>
      <c r="G1077" s="6">
        <v>680.06119999999999</v>
      </c>
    </row>
    <row r="1078" spans="1:7" x14ac:dyDescent="0.35">
      <c r="A1078" s="5">
        <v>39965</v>
      </c>
      <c r="B1078" t="s">
        <v>42</v>
      </c>
      <c r="C1078" t="s">
        <v>39</v>
      </c>
      <c r="D1078" t="s">
        <v>38</v>
      </c>
      <c r="E1078">
        <v>7</v>
      </c>
      <c r="F1078" s="6">
        <v>861</v>
      </c>
      <c r="G1078" s="6">
        <v>385.64190000000002</v>
      </c>
    </row>
    <row r="1079" spans="1:7" x14ac:dyDescent="0.35">
      <c r="A1079" s="5">
        <v>39965</v>
      </c>
      <c r="B1079" t="s">
        <v>35</v>
      </c>
      <c r="C1079" t="s">
        <v>39</v>
      </c>
      <c r="D1079" t="s">
        <v>37</v>
      </c>
      <c r="E1079">
        <v>9</v>
      </c>
      <c r="F1079" s="6">
        <v>2088</v>
      </c>
      <c r="G1079" s="6">
        <v>908.69759999999997</v>
      </c>
    </row>
    <row r="1080" spans="1:7" x14ac:dyDescent="0.35">
      <c r="A1080" s="5">
        <v>39965</v>
      </c>
      <c r="B1080" t="s">
        <v>44</v>
      </c>
      <c r="C1080" t="s">
        <v>36</v>
      </c>
      <c r="D1080" t="s">
        <v>40</v>
      </c>
      <c r="E1080">
        <v>8</v>
      </c>
      <c r="F1080" s="6">
        <v>1584</v>
      </c>
      <c r="G1080" s="6">
        <v>547.11360000000002</v>
      </c>
    </row>
    <row r="1081" spans="1:7" x14ac:dyDescent="0.35">
      <c r="A1081" s="5">
        <v>39965</v>
      </c>
      <c r="B1081" t="s">
        <v>35</v>
      </c>
      <c r="C1081" t="s">
        <v>39</v>
      </c>
      <c r="D1081" t="s">
        <v>40</v>
      </c>
      <c r="E1081">
        <v>6</v>
      </c>
      <c r="F1081" s="6">
        <v>1602</v>
      </c>
      <c r="G1081" s="6">
        <v>640.15920000000006</v>
      </c>
    </row>
  </sheetData>
  <pageMargins left="0.7" right="0.7" top="0.75" bottom="0.75" header="0.3" footer="0.3"/>
  <pageSetup orientation="portrait" horizontalDpi="1200" verticalDpi="1200"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E9FFC-8D6F-4FC0-A94E-F38A637C59E8}">
  <dimension ref="B1:H19"/>
  <sheetViews>
    <sheetView workbookViewId="0">
      <selection activeCell="B1" sqref="B1"/>
    </sheetView>
  </sheetViews>
  <sheetFormatPr defaultRowHeight="14.5" x14ac:dyDescent="0.35"/>
  <cols>
    <col min="1" max="1" width="1.453125" customWidth="1"/>
    <col min="2" max="2" width="13.453125" customWidth="1"/>
    <col min="4" max="4" width="9.08984375" customWidth="1"/>
    <col min="5" max="5" width="9.6328125" customWidth="1"/>
    <col min="6" max="6" width="10.1796875" customWidth="1"/>
    <col min="7" max="7" width="12" customWidth="1"/>
    <col min="21" max="21" width="8" customWidth="1"/>
  </cols>
  <sheetData>
    <row r="1" spans="2:8" x14ac:dyDescent="0.35">
      <c r="H1" s="97">
        <v>0.4</v>
      </c>
    </row>
    <row r="2" spans="2:8" x14ac:dyDescent="0.35">
      <c r="B2" t="s">
        <v>45</v>
      </c>
      <c r="C2" t="s">
        <v>30</v>
      </c>
      <c r="D2" t="s">
        <v>31</v>
      </c>
      <c r="E2" t="s">
        <v>471</v>
      </c>
      <c r="F2" t="s">
        <v>33</v>
      </c>
      <c r="G2" s="96" t="s">
        <v>472</v>
      </c>
      <c r="H2" t="s">
        <v>473</v>
      </c>
    </row>
    <row r="3" spans="2:8" x14ac:dyDescent="0.35">
      <c r="B3" t="s">
        <v>42</v>
      </c>
      <c r="C3" t="s">
        <v>41</v>
      </c>
      <c r="D3" t="s">
        <v>38</v>
      </c>
      <c r="E3">
        <v>6</v>
      </c>
      <c r="F3" s="6">
        <v>984</v>
      </c>
      <c r="G3" s="6">
        <v>250</v>
      </c>
      <c r="H3" s="98">
        <f>TblCF[[#This Row],[Profit]]/TblCF[[#This Row],[Net Sales]]</f>
        <v>0.25406504065040653</v>
      </c>
    </row>
    <row r="4" spans="2:8" x14ac:dyDescent="0.35">
      <c r="B4" t="s">
        <v>43</v>
      </c>
      <c r="C4" t="s">
        <v>36</v>
      </c>
      <c r="D4" t="s">
        <v>38</v>
      </c>
      <c r="E4">
        <v>6</v>
      </c>
      <c r="F4" s="6">
        <v>966</v>
      </c>
      <c r="G4" s="6">
        <v>125</v>
      </c>
      <c r="H4" s="98">
        <f>TblCF[[#This Row],[Profit]]/TblCF[[#This Row],[Net Sales]]</f>
        <v>0.12939958592132506</v>
      </c>
    </row>
    <row r="5" spans="2:8" x14ac:dyDescent="0.35">
      <c r="B5" t="s">
        <v>43</v>
      </c>
      <c r="C5" t="s">
        <v>36</v>
      </c>
      <c r="D5" t="s">
        <v>40</v>
      </c>
      <c r="E5">
        <v>9</v>
      </c>
      <c r="F5" s="6">
        <v>981</v>
      </c>
      <c r="G5" s="6">
        <v>370</v>
      </c>
      <c r="H5" s="98">
        <f>TblCF[[#This Row],[Profit]]/TblCF[[#This Row],[Net Sales]]</f>
        <v>0.37716615698267075</v>
      </c>
    </row>
    <row r="6" spans="2:8" x14ac:dyDescent="0.35">
      <c r="B6" t="s">
        <v>44</v>
      </c>
      <c r="C6" t="s">
        <v>41</v>
      </c>
      <c r="D6" t="s">
        <v>37</v>
      </c>
      <c r="E6">
        <v>6</v>
      </c>
      <c r="F6" s="6">
        <v>1020</v>
      </c>
      <c r="G6" s="6">
        <v>300</v>
      </c>
      <c r="H6" s="98">
        <f>TblCF[[#This Row],[Profit]]/TblCF[[#This Row],[Net Sales]]</f>
        <v>0.29411764705882354</v>
      </c>
    </row>
    <row r="7" spans="2:8" x14ac:dyDescent="0.35">
      <c r="B7" t="s">
        <v>44</v>
      </c>
      <c r="C7" t="s">
        <v>36</v>
      </c>
      <c r="D7" t="s">
        <v>38</v>
      </c>
      <c r="E7">
        <v>9</v>
      </c>
      <c r="F7" s="6">
        <v>2232</v>
      </c>
      <c r="G7" s="6">
        <v>350</v>
      </c>
      <c r="H7" s="98">
        <f>TblCF[[#This Row],[Profit]]/TblCF[[#This Row],[Net Sales]]</f>
        <v>0.15681003584229392</v>
      </c>
    </row>
    <row r="8" spans="2:8" x14ac:dyDescent="0.35">
      <c r="B8" t="s">
        <v>43</v>
      </c>
      <c r="C8" t="s">
        <v>39</v>
      </c>
      <c r="D8" t="s">
        <v>40</v>
      </c>
      <c r="E8">
        <v>6</v>
      </c>
      <c r="F8" s="6">
        <v>1536</v>
      </c>
      <c r="G8" s="6">
        <v>100</v>
      </c>
      <c r="H8" s="98">
        <f>TblCF[[#This Row],[Profit]]/TblCF[[#This Row],[Net Sales]]</f>
        <v>6.5104166666666671E-2</v>
      </c>
    </row>
    <row r="9" spans="2:8" x14ac:dyDescent="0.35">
      <c r="B9" t="s">
        <v>42</v>
      </c>
      <c r="C9" t="s">
        <v>36</v>
      </c>
      <c r="D9" t="s">
        <v>38</v>
      </c>
      <c r="E9">
        <v>9</v>
      </c>
      <c r="F9" s="6">
        <v>2277</v>
      </c>
      <c r="G9" s="6">
        <v>950</v>
      </c>
      <c r="H9" s="98">
        <f>TblCF[[#This Row],[Profit]]/TblCF[[#This Row],[Net Sales]]</f>
        <v>0.41721563460693895</v>
      </c>
    </row>
    <row r="10" spans="2:8" x14ac:dyDescent="0.35">
      <c r="B10" t="s">
        <v>35</v>
      </c>
      <c r="C10" t="s">
        <v>36</v>
      </c>
      <c r="D10" t="s">
        <v>38</v>
      </c>
      <c r="E10">
        <v>8</v>
      </c>
      <c r="F10" s="6">
        <v>1088</v>
      </c>
      <c r="G10" s="6">
        <v>400</v>
      </c>
      <c r="H10" s="98">
        <f>TblCF[[#This Row],[Profit]]/TblCF[[#This Row],[Net Sales]]</f>
        <v>0.36764705882352944</v>
      </c>
    </row>
    <row r="11" spans="2:8" x14ac:dyDescent="0.35">
      <c r="B11" t="s">
        <v>42</v>
      </c>
      <c r="C11" t="s">
        <v>36</v>
      </c>
      <c r="D11" t="s">
        <v>37</v>
      </c>
      <c r="E11">
        <v>6</v>
      </c>
      <c r="F11" s="6">
        <v>726</v>
      </c>
      <c r="G11" s="6">
        <v>250</v>
      </c>
      <c r="H11" s="98">
        <f>TblCF[[#This Row],[Profit]]/TblCF[[#This Row],[Net Sales]]</f>
        <v>0.34435261707988979</v>
      </c>
    </row>
    <row r="12" spans="2:8" x14ac:dyDescent="0.35">
      <c r="B12" t="s">
        <v>42</v>
      </c>
      <c r="C12" t="s">
        <v>41</v>
      </c>
      <c r="D12" t="s">
        <v>37</v>
      </c>
      <c r="E12">
        <v>7</v>
      </c>
      <c r="F12" s="6">
        <v>1939</v>
      </c>
      <c r="G12" s="6">
        <v>800</v>
      </c>
      <c r="H12" s="98">
        <f>TblCF[[#This Row],[Profit]]/TblCF[[#This Row],[Net Sales]]</f>
        <v>0.41258380608561113</v>
      </c>
    </row>
    <row r="13" spans="2:8" x14ac:dyDescent="0.35">
      <c r="B13" t="s">
        <v>35</v>
      </c>
      <c r="C13" t="s">
        <v>36</v>
      </c>
      <c r="D13" t="s">
        <v>37</v>
      </c>
      <c r="E13">
        <v>8</v>
      </c>
      <c r="F13" s="6">
        <v>2040</v>
      </c>
      <c r="G13" s="6">
        <v>900</v>
      </c>
      <c r="H13" s="98">
        <f>TblCF[[#This Row],[Profit]]/TblCF[[#This Row],[Net Sales]]</f>
        <v>0.44117647058823528</v>
      </c>
    </row>
    <row r="14" spans="2:8" x14ac:dyDescent="0.35">
      <c r="B14" t="s">
        <v>35</v>
      </c>
      <c r="C14" t="s">
        <v>39</v>
      </c>
      <c r="D14" t="s">
        <v>37</v>
      </c>
      <c r="E14">
        <v>9</v>
      </c>
      <c r="F14" s="6">
        <v>2133</v>
      </c>
      <c r="G14" s="6">
        <v>100</v>
      </c>
      <c r="H14" s="98">
        <f>TblCF[[#This Row],[Profit]]/TblCF[[#This Row],[Net Sales]]</f>
        <v>4.6882325363338022E-2</v>
      </c>
    </row>
    <row r="15" spans="2:8" x14ac:dyDescent="0.35">
      <c r="B15" t="s">
        <v>44</v>
      </c>
      <c r="C15" t="s">
        <v>41</v>
      </c>
      <c r="D15" t="s">
        <v>40</v>
      </c>
      <c r="E15">
        <v>8</v>
      </c>
      <c r="F15" s="6">
        <v>2312</v>
      </c>
      <c r="G15" s="6">
        <v>1000</v>
      </c>
      <c r="H15" s="98">
        <f>TblCF[[#This Row],[Profit]]/TblCF[[#This Row],[Net Sales]]</f>
        <v>0.43252595155709345</v>
      </c>
    </row>
    <row r="16" spans="2:8" x14ac:dyDescent="0.35">
      <c r="B16" t="s">
        <v>42</v>
      </c>
      <c r="C16" t="s">
        <v>36</v>
      </c>
      <c r="D16" t="s">
        <v>40</v>
      </c>
      <c r="E16">
        <v>8</v>
      </c>
      <c r="F16" s="6">
        <v>1624</v>
      </c>
      <c r="G16" s="6">
        <v>600</v>
      </c>
      <c r="H16" s="98">
        <f>TblCF[[#This Row],[Profit]]/TblCF[[#This Row],[Net Sales]]</f>
        <v>0.36945812807881773</v>
      </c>
    </row>
    <row r="17" spans="2:8" x14ac:dyDescent="0.35">
      <c r="B17" t="s">
        <v>44</v>
      </c>
      <c r="C17" t="s">
        <v>41</v>
      </c>
      <c r="D17" t="s">
        <v>38</v>
      </c>
      <c r="E17">
        <v>8</v>
      </c>
      <c r="F17" s="6">
        <v>872</v>
      </c>
      <c r="G17" s="6">
        <v>330</v>
      </c>
      <c r="H17" s="98">
        <f>TblCF[[#This Row],[Profit]]/TblCF[[#This Row],[Net Sales]]</f>
        <v>0.37844036697247707</v>
      </c>
    </row>
    <row r="18" spans="2:8" x14ac:dyDescent="0.35">
      <c r="B18" t="s">
        <v>35</v>
      </c>
      <c r="C18" t="s">
        <v>41</v>
      </c>
      <c r="D18" t="s">
        <v>38</v>
      </c>
      <c r="E18">
        <v>7</v>
      </c>
      <c r="F18" s="6">
        <v>1799</v>
      </c>
      <c r="G18" s="6">
        <v>700</v>
      </c>
      <c r="H18" s="98">
        <f>TblCF[[#This Row],[Profit]]/TblCF[[#This Row],[Net Sales]]</f>
        <v>0.38910505836575876</v>
      </c>
    </row>
    <row r="19" spans="2:8" x14ac:dyDescent="0.35">
      <c r="B19" t="s">
        <v>43</v>
      </c>
      <c r="C19" t="s">
        <v>39</v>
      </c>
      <c r="D19" t="s">
        <v>40</v>
      </c>
      <c r="E19">
        <v>9</v>
      </c>
      <c r="F19" s="6">
        <v>2223</v>
      </c>
      <c r="G19" s="6">
        <v>775</v>
      </c>
      <c r="H19" s="98">
        <f>TblCF[[#This Row],[Profit]]/TblCF[[#This Row],[Net Sales]]</f>
        <v>0.34862798020692759</v>
      </c>
    </row>
  </sheetData>
  <conditionalFormatting sqref="B3:H19">
    <cfRule type="expression" dxfId="4" priority="1">
      <formula>$H3&gt;$H$1</formula>
    </cfRule>
    <cfRule type="expression" dxfId="3" priority="2">
      <formula>$H3&lt;16%</formula>
    </cfRule>
  </conditionalFormatting>
  <pageMargins left="0.7" right="0.7" top="0.75" bottom="0.75" header="0.3" footer="0.3"/>
  <pageSetup orientation="portrait" horizontalDpi="1200" verticalDpi="1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B97A1-83E7-4FD7-854A-016EE7532B44}">
  <dimension ref="A1:G19"/>
  <sheetViews>
    <sheetView zoomScaleNormal="100" workbookViewId="0">
      <selection sqref="A1:F1"/>
    </sheetView>
  </sheetViews>
  <sheetFormatPr defaultRowHeight="14.5" x14ac:dyDescent="0.35"/>
  <cols>
    <col min="1" max="7" width="13" customWidth="1"/>
  </cols>
  <sheetData>
    <row r="1" spans="1:7" ht="19" thickBot="1" x14ac:dyDescent="0.5">
      <c r="A1" s="109" t="s">
        <v>463</v>
      </c>
      <c r="B1" s="109"/>
      <c r="C1" s="109"/>
      <c r="D1" s="109"/>
      <c r="E1" s="109"/>
      <c r="F1" s="109"/>
      <c r="G1">
        <v>6500</v>
      </c>
    </row>
    <row r="2" spans="1:7" ht="15" thickBot="1" x14ac:dyDescent="0.4">
      <c r="A2" s="92" t="s">
        <v>464</v>
      </c>
      <c r="B2" s="92" t="s">
        <v>465</v>
      </c>
      <c r="C2" s="92" t="s">
        <v>466</v>
      </c>
      <c r="D2" s="92" t="s">
        <v>467</v>
      </c>
      <c r="E2" s="92" t="s">
        <v>468</v>
      </c>
      <c r="F2" s="92" t="s">
        <v>469</v>
      </c>
      <c r="G2" s="92" t="s">
        <v>470</v>
      </c>
    </row>
    <row r="3" spans="1:7" x14ac:dyDescent="0.35">
      <c r="A3" s="93">
        <v>5916</v>
      </c>
      <c r="B3" s="93">
        <v>5343</v>
      </c>
      <c r="C3" s="93">
        <v>1663</v>
      </c>
      <c r="D3" s="93">
        <v>3113</v>
      </c>
      <c r="E3" s="93">
        <v>1393</v>
      </c>
      <c r="F3" s="94">
        <v>9358</v>
      </c>
      <c r="G3" s="93">
        <v>1393</v>
      </c>
    </row>
    <row r="4" spans="1:7" x14ac:dyDescent="0.35">
      <c r="A4" s="93">
        <v>2749</v>
      </c>
      <c r="B4" s="93">
        <v>8708</v>
      </c>
      <c r="C4" s="93">
        <v>7002</v>
      </c>
      <c r="D4" s="93">
        <v>9405</v>
      </c>
      <c r="E4" s="93">
        <v>6504</v>
      </c>
      <c r="F4" s="93">
        <v>3043</v>
      </c>
      <c r="G4" s="93">
        <v>6504</v>
      </c>
    </row>
    <row r="5" spans="1:7" x14ac:dyDescent="0.35">
      <c r="A5" s="93">
        <v>6789</v>
      </c>
      <c r="B5" s="93">
        <v>5972</v>
      </c>
      <c r="C5" s="93">
        <v>1628</v>
      </c>
      <c r="D5" s="93">
        <v>2198</v>
      </c>
      <c r="E5" s="93">
        <v>3729</v>
      </c>
      <c r="F5" s="93">
        <v>5694</v>
      </c>
      <c r="G5" s="93">
        <v>3729</v>
      </c>
    </row>
    <row r="6" spans="1:7" x14ac:dyDescent="0.35">
      <c r="A6" s="93">
        <v>2858</v>
      </c>
      <c r="B6" s="93">
        <v>2498</v>
      </c>
      <c r="C6" s="93">
        <v>3550</v>
      </c>
      <c r="D6" s="93">
        <v>9671</v>
      </c>
      <c r="E6" s="93">
        <v>3299</v>
      </c>
      <c r="F6" s="93">
        <v>2147</v>
      </c>
      <c r="G6" s="93">
        <v>3299</v>
      </c>
    </row>
    <row r="7" spans="1:7" x14ac:dyDescent="0.35">
      <c r="A7" s="93">
        <v>1666</v>
      </c>
      <c r="B7" s="93">
        <v>7037</v>
      </c>
      <c r="C7" s="93">
        <v>4183</v>
      </c>
      <c r="D7" s="93">
        <v>3731</v>
      </c>
      <c r="E7" s="93">
        <v>236</v>
      </c>
      <c r="F7" s="93">
        <v>8939</v>
      </c>
      <c r="G7" s="93">
        <v>236</v>
      </c>
    </row>
    <row r="8" spans="1:7" x14ac:dyDescent="0.35">
      <c r="A8" s="93">
        <v>2842</v>
      </c>
      <c r="B8" s="93">
        <v>1253</v>
      </c>
      <c r="C8" s="93">
        <v>8400</v>
      </c>
      <c r="D8" s="93">
        <v>2484</v>
      </c>
      <c r="E8" s="93">
        <v>8321</v>
      </c>
      <c r="F8" s="93">
        <v>9701</v>
      </c>
      <c r="G8" s="93">
        <v>8321</v>
      </c>
    </row>
    <row r="9" spans="1:7" x14ac:dyDescent="0.35">
      <c r="A9" s="93">
        <v>1463</v>
      </c>
      <c r="B9" s="93">
        <v>3742</v>
      </c>
      <c r="C9" s="93">
        <v>8056</v>
      </c>
      <c r="D9" s="93">
        <v>9191</v>
      </c>
      <c r="E9" s="93">
        <v>4289</v>
      </c>
      <c r="F9" s="93">
        <v>7948</v>
      </c>
      <c r="G9" s="93">
        <v>4289</v>
      </c>
    </row>
    <row r="10" spans="1:7" x14ac:dyDescent="0.35">
      <c r="A10" s="93">
        <v>1649</v>
      </c>
      <c r="B10" s="93">
        <v>8143</v>
      </c>
      <c r="C10" s="93">
        <v>2036</v>
      </c>
      <c r="D10" s="93">
        <v>7066</v>
      </c>
      <c r="E10" s="93">
        <v>7189</v>
      </c>
      <c r="F10" s="93">
        <v>8606</v>
      </c>
      <c r="G10" s="93">
        <v>7189</v>
      </c>
    </row>
    <row r="11" spans="1:7" x14ac:dyDescent="0.35">
      <c r="A11" s="93">
        <v>6046</v>
      </c>
      <c r="B11" s="93">
        <v>966</v>
      </c>
      <c r="C11" s="93">
        <v>7692</v>
      </c>
      <c r="D11" s="93">
        <v>5098</v>
      </c>
      <c r="E11" s="93">
        <v>3308</v>
      </c>
      <c r="F11" s="93">
        <v>9173</v>
      </c>
      <c r="G11" s="93">
        <v>3308</v>
      </c>
    </row>
    <row r="12" spans="1:7" x14ac:dyDescent="0.35">
      <c r="A12" s="93">
        <v>6694</v>
      </c>
      <c r="B12" s="93">
        <v>6594</v>
      </c>
      <c r="C12" s="93">
        <v>9959</v>
      </c>
      <c r="D12" s="93">
        <v>7676</v>
      </c>
      <c r="E12" s="93">
        <v>1592</v>
      </c>
      <c r="F12" s="93">
        <v>6661</v>
      </c>
      <c r="G12" s="93">
        <v>1592</v>
      </c>
    </row>
    <row r="13" spans="1:7" x14ac:dyDescent="0.35">
      <c r="A13" s="93">
        <v>6253</v>
      </c>
      <c r="B13" s="93">
        <v>7805</v>
      </c>
      <c r="C13" s="93">
        <v>6731</v>
      </c>
      <c r="D13" s="93">
        <v>8898</v>
      </c>
      <c r="E13" s="93">
        <v>6685</v>
      </c>
      <c r="F13" s="93">
        <v>3531</v>
      </c>
      <c r="G13" s="93">
        <v>6685</v>
      </c>
    </row>
    <row r="14" spans="1:7" x14ac:dyDescent="0.35">
      <c r="A14" s="93">
        <v>8382</v>
      </c>
      <c r="B14" s="93">
        <v>6750</v>
      </c>
      <c r="C14" s="93">
        <v>7320</v>
      </c>
      <c r="D14" s="93">
        <v>1671</v>
      </c>
      <c r="E14" s="93">
        <v>6283</v>
      </c>
      <c r="F14" s="93">
        <v>6439</v>
      </c>
      <c r="G14" s="93">
        <v>6283</v>
      </c>
    </row>
    <row r="15" spans="1:7" x14ac:dyDescent="0.35">
      <c r="A15" s="93">
        <v>4842</v>
      </c>
      <c r="B15" s="93">
        <v>6174</v>
      </c>
      <c r="C15" s="93">
        <v>7495</v>
      </c>
      <c r="D15" s="93">
        <v>9436</v>
      </c>
      <c r="E15" s="93">
        <v>1657</v>
      </c>
      <c r="F15" s="93">
        <v>9416</v>
      </c>
      <c r="G15" s="93">
        <v>1657</v>
      </c>
    </row>
    <row r="16" spans="1:7" x14ac:dyDescent="0.35">
      <c r="A16" s="93">
        <v>2842</v>
      </c>
      <c r="B16" s="93">
        <v>992</v>
      </c>
      <c r="C16" s="93">
        <v>3700</v>
      </c>
      <c r="D16" s="93">
        <v>4717</v>
      </c>
      <c r="E16" s="93">
        <v>6370</v>
      </c>
      <c r="F16" s="93">
        <v>8253</v>
      </c>
      <c r="G16" s="93">
        <v>6370</v>
      </c>
    </row>
    <row r="17" spans="1:7" x14ac:dyDescent="0.35">
      <c r="A17" s="93">
        <v>3174</v>
      </c>
      <c r="B17" s="93">
        <v>9894</v>
      </c>
      <c r="C17" s="93">
        <v>8906</v>
      </c>
      <c r="D17" s="93">
        <v>7289</v>
      </c>
      <c r="E17" s="93">
        <v>1346</v>
      </c>
      <c r="F17" s="93">
        <v>2118</v>
      </c>
      <c r="G17" s="93">
        <v>1346</v>
      </c>
    </row>
    <row r="18" spans="1:7" x14ac:dyDescent="0.35">
      <c r="A18" s="93">
        <v>6999</v>
      </c>
      <c r="B18" s="93">
        <v>9907</v>
      </c>
      <c r="C18" s="93">
        <v>359</v>
      </c>
      <c r="D18" s="93">
        <v>4914</v>
      </c>
      <c r="E18" s="93">
        <v>3276</v>
      </c>
      <c r="F18" s="93">
        <v>5838</v>
      </c>
      <c r="G18" s="93">
        <v>3276</v>
      </c>
    </row>
    <row r="19" spans="1:7" ht="15" thickBot="1" x14ac:dyDescent="0.4">
      <c r="A19" s="95">
        <v>1209</v>
      </c>
      <c r="B19" s="95">
        <v>8059</v>
      </c>
      <c r="C19" s="95">
        <v>7707</v>
      </c>
      <c r="D19" s="95">
        <v>9028</v>
      </c>
      <c r="E19" s="95">
        <v>2521</v>
      </c>
      <c r="F19" s="95">
        <v>3754</v>
      </c>
      <c r="G19" s="95">
        <v>2521</v>
      </c>
    </row>
  </sheetData>
  <mergeCells count="1">
    <mergeCell ref="A1:F1"/>
  </mergeCells>
  <conditionalFormatting sqref="A3:A19">
    <cfRule type="cellIs" dxfId="2" priority="1" operator="greaterThan">
      <formula>5000</formula>
    </cfRule>
  </conditionalFormatting>
  <conditionalFormatting sqref="B3:B19">
    <cfRule type="top10" dxfId="1" priority="9" rank="10"/>
  </conditionalFormatting>
  <conditionalFormatting sqref="C3:C19">
    <cfRule type="dataBar" priority="8">
      <dataBar>
        <cfvo type="min"/>
        <cfvo type="max"/>
        <color rgb="FF638EC6"/>
      </dataBar>
    </cfRule>
  </conditionalFormatting>
  <conditionalFormatting sqref="D3:D19">
    <cfRule type="colorScale" priority="7">
      <colorScale>
        <cfvo type="min"/>
        <cfvo type="percentile" val="50"/>
        <cfvo type="max"/>
        <color rgb="FFF8696B"/>
        <color rgb="FFFFEB84"/>
        <color rgb="FF5A8AC6"/>
      </colorScale>
    </cfRule>
  </conditionalFormatting>
  <conditionalFormatting sqref="E3:F19">
    <cfRule type="iconSet" priority="6">
      <iconSet iconSet="4Arrows">
        <cfvo type="percent" val="0"/>
        <cfvo type="percent" val="25"/>
        <cfvo type="percent" val="50"/>
        <cfvo type="percent" val="75"/>
      </iconSet>
    </cfRule>
  </conditionalFormatting>
  <conditionalFormatting sqref="F3:F19">
    <cfRule type="colorScale" priority="3">
      <colorScale>
        <cfvo type="min"/>
        <cfvo type="max"/>
        <color rgb="FFFFEF9C"/>
        <color rgb="FFFF7128"/>
      </colorScale>
    </cfRule>
    <cfRule type="dataBar" priority="4">
      <dataBar>
        <cfvo type="min"/>
        <cfvo type="max"/>
        <color rgb="FF638EC6"/>
      </dataBar>
    </cfRule>
    <cfRule type="iconSet" priority="5">
      <iconSet iconSet="3Symbols">
        <cfvo type="percent" val="0"/>
        <cfvo type="percent" val="33"/>
        <cfvo type="percent" val="67"/>
      </iconSet>
    </cfRule>
  </conditionalFormatting>
  <conditionalFormatting sqref="G3:G19">
    <cfRule type="expression" dxfId="0" priority="2">
      <formula>G3&gt;$G$1</formula>
    </cfRule>
  </conditionalFormatting>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8F4FA-18C3-478C-972A-A1C6501F7175}">
  <dimension ref="A1:X1082"/>
  <sheetViews>
    <sheetView workbookViewId="0">
      <selection activeCell="A4" sqref="A4"/>
    </sheetView>
  </sheetViews>
  <sheetFormatPr defaultRowHeight="14.5" x14ac:dyDescent="0.35"/>
  <cols>
    <col min="1" max="1" width="10.81640625" customWidth="1"/>
    <col min="2" max="2" width="12.1796875" customWidth="1"/>
    <col min="3" max="3" width="9.6328125" customWidth="1"/>
    <col min="4" max="4" width="10.1796875" bestFit="1" customWidth="1"/>
    <col min="5" max="5" width="9.6328125" bestFit="1" customWidth="1"/>
    <col min="6" max="7" width="13.81640625" style="4" customWidth="1"/>
    <col min="8" max="8" width="8" customWidth="1"/>
    <col min="9" max="9" width="12" bestFit="1" customWidth="1"/>
    <col min="13" max="13" width="11.6328125" bestFit="1" customWidth="1"/>
    <col min="14" max="14" width="13" customWidth="1"/>
    <col min="16" max="16" width="12.81640625" bestFit="1" customWidth="1"/>
    <col min="17" max="17" width="15.6328125" bestFit="1" customWidth="1"/>
    <col min="18" max="18" width="16.81640625" bestFit="1" customWidth="1"/>
    <col min="19" max="19" width="14.90625" bestFit="1" customWidth="1"/>
    <col min="20" max="20" width="16.81640625" bestFit="1" customWidth="1"/>
    <col min="21" max="21" width="14.90625" bestFit="1" customWidth="1"/>
    <col min="22" max="22" width="16.81640625" bestFit="1" customWidth="1"/>
    <col min="23" max="23" width="19.453125" bestFit="1" customWidth="1"/>
    <col min="24" max="24" width="21.453125" bestFit="1" customWidth="1"/>
  </cols>
  <sheetData>
    <row r="1" spans="1:24" ht="89.5" customHeight="1" x14ac:dyDescent="0.35"/>
    <row r="2" spans="1:24" x14ac:dyDescent="0.35">
      <c r="E2" s="3"/>
    </row>
    <row r="3" spans="1:24" ht="15" thickBot="1" x14ac:dyDescent="0.4">
      <c r="A3" t="s">
        <v>29</v>
      </c>
      <c r="B3" t="s">
        <v>45</v>
      </c>
      <c r="C3" t="s">
        <v>30</v>
      </c>
      <c r="D3" t="s">
        <v>31</v>
      </c>
      <c r="E3" s="3" t="s">
        <v>474</v>
      </c>
      <c r="F3" s="96" t="s">
        <v>33</v>
      </c>
      <c r="G3" s="96" t="s">
        <v>34</v>
      </c>
      <c r="I3" s="99" t="s">
        <v>425</v>
      </c>
      <c r="J3" s="99"/>
      <c r="K3" s="99"/>
      <c r="Q3" s="102" t="s">
        <v>481</v>
      </c>
    </row>
    <row r="4" spans="1:24" x14ac:dyDescent="0.35">
      <c r="A4" s="5">
        <v>39083</v>
      </c>
      <c r="B4" t="s">
        <v>42</v>
      </c>
      <c r="C4" t="s">
        <v>41</v>
      </c>
      <c r="D4" t="s">
        <v>38</v>
      </c>
      <c r="E4">
        <v>6</v>
      </c>
      <c r="F4" s="6">
        <v>984</v>
      </c>
      <c r="G4" s="6">
        <v>314.28960000000001</v>
      </c>
      <c r="I4" s="15" t="s">
        <v>45</v>
      </c>
      <c r="J4" s="15" t="s">
        <v>30</v>
      </c>
      <c r="K4" s="15" t="s">
        <v>31</v>
      </c>
      <c r="M4" s="101" t="s">
        <v>475</v>
      </c>
      <c r="N4" s="100" t="s">
        <v>43</v>
      </c>
      <c r="Q4" t="s">
        <v>36</v>
      </c>
      <c r="S4" t="s">
        <v>39</v>
      </c>
      <c r="U4" t="s">
        <v>41</v>
      </c>
      <c r="W4" t="s">
        <v>483</v>
      </c>
      <c r="X4" t="s">
        <v>484</v>
      </c>
    </row>
    <row r="5" spans="1:24" x14ac:dyDescent="0.35">
      <c r="A5" s="5">
        <v>39083</v>
      </c>
      <c r="B5" t="s">
        <v>43</v>
      </c>
      <c r="C5" t="s">
        <v>36</v>
      </c>
      <c r="D5" t="s">
        <v>38</v>
      </c>
      <c r="E5">
        <v>6</v>
      </c>
      <c r="F5" s="6">
        <v>966</v>
      </c>
      <c r="G5" s="6">
        <v>329.69580000000002</v>
      </c>
      <c r="I5" t="str" cm="1">
        <f t="array" ref="I5:I8">_xlfn.UNIQUE(TblPivot[Salespersons])</f>
        <v>Lawrence</v>
      </c>
      <c r="J5" t="str" cm="1">
        <f t="array" ref="J5:J7">_xlfn.UNIQUE(TblPivot[Region])</f>
        <v>Middle</v>
      </c>
      <c r="K5" t="str" cm="1">
        <f t="array" ref="K5:K7">_xlfn.UNIQUE(TblPivot[Product])</f>
        <v>RapidZoo</v>
      </c>
      <c r="M5" s="101" t="s">
        <v>476</v>
      </c>
      <c r="N5" s="100" t="s">
        <v>36</v>
      </c>
      <c r="P5" s="102" t="s">
        <v>480</v>
      </c>
      <c r="Q5" t="s">
        <v>482</v>
      </c>
      <c r="R5" t="s">
        <v>485</v>
      </c>
      <c r="S5" t="s">
        <v>482</v>
      </c>
      <c r="T5" t="s">
        <v>485</v>
      </c>
      <c r="U5" t="s">
        <v>482</v>
      </c>
      <c r="V5" t="s">
        <v>485</v>
      </c>
    </row>
    <row r="6" spans="1:24" x14ac:dyDescent="0.35">
      <c r="A6" s="5">
        <v>39083</v>
      </c>
      <c r="B6" t="s">
        <v>43</v>
      </c>
      <c r="C6" t="s">
        <v>36</v>
      </c>
      <c r="D6" t="s">
        <v>40</v>
      </c>
      <c r="E6">
        <v>9</v>
      </c>
      <c r="F6" s="6">
        <v>981</v>
      </c>
      <c r="G6" s="6">
        <v>372.38760000000002</v>
      </c>
      <c r="I6" t="str">
        <v>Maria</v>
      </c>
      <c r="J6" t="str">
        <v>North</v>
      </c>
      <c r="K6" t="str">
        <v>SuperGlue</v>
      </c>
      <c r="M6" s="101" t="s">
        <v>477</v>
      </c>
      <c r="N6" s="100" t="s">
        <v>38</v>
      </c>
      <c r="P6" s="103" t="s">
        <v>43</v>
      </c>
      <c r="Q6" s="4">
        <v>236996</v>
      </c>
      <c r="R6" s="4">
        <v>89127.516000000018</v>
      </c>
      <c r="S6" s="4">
        <v>182558</v>
      </c>
      <c r="T6" s="4">
        <v>68353.321899999981</v>
      </c>
      <c r="U6" s="4"/>
      <c r="V6" s="4"/>
      <c r="W6" s="4">
        <v>419554</v>
      </c>
      <c r="X6" s="4">
        <v>157480.83789999998</v>
      </c>
    </row>
    <row r="7" spans="1:24" x14ac:dyDescent="0.35">
      <c r="A7" s="5">
        <v>39083</v>
      </c>
      <c r="B7" t="s">
        <v>44</v>
      </c>
      <c r="C7" t="s">
        <v>41</v>
      </c>
      <c r="D7" t="s">
        <v>37</v>
      </c>
      <c r="E7">
        <v>6</v>
      </c>
      <c r="F7" s="6">
        <v>1020</v>
      </c>
      <c r="G7" s="6">
        <v>307.73400000000004</v>
      </c>
      <c r="I7" t="str">
        <v>Matt</v>
      </c>
      <c r="J7" t="str">
        <v>West</v>
      </c>
      <c r="K7" t="str">
        <v>FastCar</v>
      </c>
      <c r="P7" s="104" t="s">
        <v>38</v>
      </c>
      <c r="Q7" s="4">
        <v>43497</v>
      </c>
      <c r="R7" s="4">
        <v>16436.743199999997</v>
      </c>
      <c r="S7" s="4">
        <v>43636</v>
      </c>
      <c r="T7" s="4">
        <v>16231.8431</v>
      </c>
      <c r="U7" s="4"/>
      <c r="V7" s="4"/>
      <c r="W7" s="4">
        <v>87133</v>
      </c>
      <c r="X7" s="4">
        <v>32668.586299999995</v>
      </c>
    </row>
    <row r="8" spans="1:24" x14ac:dyDescent="0.35">
      <c r="A8" s="5">
        <v>39083</v>
      </c>
      <c r="B8" t="s">
        <v>44</v>
      </c>
      <c r="C8" t="s">
        <v>36</v>
      </c>
      <c r="D8" t="s">
        <v>38</v>
      </c>
      <c r="E8">
        <v>9</v>
      </c>
      <c r="F8" s="6">
        <v>2232</v>
      </c>
      <c r="G8" s="6">
        <v>827.84879999999998</v>
      </c>
      <c r="I8" t="str">
        <v>Joseph</v>
      </c>
      <c r="P8" s="104" t="s">
        <v>40</v>
      </c>
      <c r="Q8" s="4">
        <v>193499</v>
      </c>
      <c r="R8" s="4">
        <v>72690.772800000021</v>
      </c>
      <c r="S8" s="4">
        <v>138922</v>
      </c>
      <c r="T8" s="4">
        <v>52121.478799999983</v>
      </c>
      <c r="U8" s="4"/>
      <c r="V8" s="4"/>
      <c r="W8" s="4">
        <v>332421</v>
      </c>
      <c r="X8" s="4">
        <v>124812.2516</v>
      </c>
    </row>
    <row r="9" spans="1:24" x14ac:dyDescent="0.35">
      <c r="A9" s="5">
        <v>39083</v>
      </c>
      <c r="B9" t="s">
        <v>43</v>
      </c>
      <c r="C9" t="s">
        <v>39</v>
      </c>
      <c r="D9" t="s">
        <v>40</v>
      </c>
      <c r="E9">
        <v>6</v>
      </c>
      <c r="F9" s="6">
        <v>1536</v>
      </c>
      <c r="G9" s="6">
        <v>572.31359999999995</v>
      </c>
      <c r="M9" s="101" t="s">
        <v>479</v>
      </c>
      <c r="N9" s="60">
        <f>SUMIFS(TblPivot[Net Sales],TblPivot[Salespersons],N4,TblPivot[Region],N5,TblPivot[Product],N6)</f>
        <v>43497</v>
      </c>
      <c r="P9" s="103" t="s">
        <v>42</v>
      </c>
      <c r="Q9" s="4">
        <v>151339</v>
      </c>
      <c r="R9" s="4">
        <v>56060.286699999997</v>
      </c>
      <c r="S9" s="4">
        <v>137654</v>
      </c>
      <c r="T9" s="4">
        <v>52000.922000000006</v>
      </c>
      <c r="U9" s="4">
        <v>141498</v>
      </c>
      <c r="V9" s="4">
        <v>53011.807300000008</v>
      </c>
      <c r="W9" s="4">
        <v>430491</v>
      </c>
      <c r="X9" s="4">
        <v>161073.016</v>
      </c>
    </row>
    <row r="10" spans="1:24" x14ac:dyDescent="0.35">
      <c r="A10" s="5">
        <v>39083</v>
      </c>
      <c r="B10" t="s">
        <v>42</v>
      </c>
      <c r="C10" t="s">
        <v>36</v>
      </c>
      <c r="D10" t="s">
        <v>38</v>
      </c>
      <c r="E10">
        <v>9</v>
      </c>
      <c r="F10" s="6">
        <v>2277</v>
      </c>
      <c r="G10" s="6">
        <v>965.67569999999989</v>
      </c>
      <c r="M10" s="101" t="s">
        <v>478</v>
      </c>
      <c r="N10" s="60">
        <f>SUMIFS(TblPivot[Profit / Loss],TblPivot[Salespersons],N4,TblPivot[Region],N5,TblPivot[Product],N6)</f>
        <v>16436.743199999997</v>
      </c>
      <c r="P10" s="104" t="s">
        <v>38</v>
      </c>
      <c r="Q10" s="4">
        <v>52030</v>
      </c>
      <c r="R10" s="4">
        <v>18849.481999999996</v>
      </c>
      <c r="S10" s="4">
        <v>48738</v>
      </c>
      <c r="T10" s="4">
        <v>18406.700199999996</v>
      </c>
      <c r="U10" s="4">
        <v>45703</v>
      </c>
      <c r="V10" s="4">
        <v>16955.512900000002</v>
      </c>
      <c r="W10" s="4">
        <v>146471</v>
      </c>
      <c r="X10" s="4">
        <v>54211.695099999997</v>
      </c>
    </row>
    <row r="11" spans="1:24" x14ac:dyDescent="0.35">
      <c r="A11" s="5">
        <v>39083</v>
      </c>
      <c r="B11" t="s">
        <v>35</v>
      </c>
      <c r="C11" t="s">
        <v>36</v>
      </c>
      <c r="D11" t="s">
        <v>38</v>
      </c>
      <c r="E11">
        <v>8</v>
      </c>
      <c r="F11" s="6">
        <v>1088</v>
      </c>
      <c r="G11" s="6">
        <v>396.9024</v>
      </c>
      <c r="P11" s="104" t="s">
        <v>40</v>
      </c>
      <c r="Q11" s="4">
        <v>51513</v>
      </c>
      <c r="R11" s="4">
        <v>20018.477699999992</v>
      </c>
      <c r="S11" s="4">
        <v>44046</v>
      </c>
      <c r="T11" s="4">
        <v>16813.279000000002</v>
      </c>
      <c r="U11" s="4">
        <v>45937</v>
      </c>
      <c r="V11" s="4">
        <v>17428.150400000002</v>
      </c>
      <c r="W11" s="4">
        <v>141496</v>
      </c>
      <c r="X11" s="4">
        <v>54259.907099999997</v>
      </c>
    </row>
    <row r="12" spans="1:24" x14ac:dyDescent="0.35">
      <c r="A12" s="5">
        <v>39083</v>
      </c>
      <c r="B12" t="s">
        <v>42</v>
      </c>
      <c r="C12" t="s">
        <v>36</v>
      </c>
      <c r="D12" t="s">
        <v>37</v>
      </c>
      <c r="E12">
        <v>6</v>
      </c>
      <c r="F12" s="6">
        <v>726</v>
      </c>
      <c r="G12" s="6">
        <v>235.87740000000002</v>
      </c>
      <c r="P12" s="104" t="s">
        <v>37</v>
      </c>
      <c r="Q12" s="4">
        <v>47796</v>
      </c>
      <c r="R12" s="4">
        <v>17192.327000000005</v>
      </c>
      <c r="S12" s="4">
        <v>44870</v>
      </c>
      <c r="T12" s="4">
        <v>16780.942800000001</v>
      </c>
      <c r="U12" s="4">
        <v>49858</v>
      </c>
      <c r="V12" s="4">
        <v>18628.144000000008</v>
      </c>
      <c r="W12" s="4">
        <v>142524</v>
      </c>
      <c r="X12" s="4">
        <v>52601.413800000017</v>
      </c>
    </row>
    <row r="13" spans="1:24" x14ac:dyDescent="0.35">
      <c r="A13" s="5">
        <v>39083</v>
      </c>
      <c r="B13" t="s">
        <v>42</v>
      </c>
      <c r="C13" t="s">
        <v>41</v>
      </c>
      <c r="D13" t="s">
        <v>37</v>
      </c>
      <c r="E13">
        <v>7</v>
      </c>
      <c r="F13" s="6">
        <v>1939</v>
      </c>
      <c r="G13" s="6">
        <v>760.47579999999994</v>
      </c>
      <c r="P13" s="103" t="s">
        <v>44</v>
      </c>
      <c r="Q13" s="4">
        <v>139249</v>
      </c>
      <c r="R13" s="4">
        <v>51253.912299999996</v>
      </c>
      <c r="S13" s="4">
        <v>151188</v>
      </c>
      <c r="T13" s="4">
        <v>56018.995699999992</v>
      </c>
      <c r="U13" s="4">
        <v>141224</v>
      </c>
      <c r="V13" s="4">
        <v>52725.824500000002</v>
      </c>
      <c r="W13" s="4">
        <v>431661</v>
      </c>
      <c r="X13" s="4">
        <v>159998.73249999998</v>
      </c>
    </row>
    <row r="14" spans="1:24" x14ac:dyDescent="0.35">
      <c r="A14" s="5">
        <v>39083</v>
      </c>
      <c r="B14" t="s">
        <v>35</v>
      </c>
      <c r="C14" t="s">
        <v>36</v>
      </c>
      <c r="D14" t="s">
        <v>37</v>
      </c>
      <c r="E14">
        <v>8</v>
      </c>
      <c r="F14" s="6">
        <v>2040</v>
      </c>
      <c r="G14" s="6">
        <v>793.35599999999999</v>
      </c>
      <c r="P14" s="104" t="s">
        <v>38</v>
      </c>
      <c r="Q14" s="4">
        <v>42966</v>
      </c>
      <c r="R14" s="4">
        <v>15777.748899999999</v>
      </c>
      <c r="S14" s="4">
        <v>49111</v>
      </c>
      <c r="T14" s="4">
        <v>18638.463100000001</v>
      </c>
      <c r="U14" s="4">
        <v>49612</v>
      </c>
      <c r="V14" s="4">
        <v>18822.389300000003</v>
      </c>
      <c r="W14" s="4">
        <v>141689</v>
      </c>
      <c r="X14" s="4">
        <v>53238.601300000002</v>
      </c>
    </row>
    <row r="15" spans="1:24" x14ac:dyDescent="0.35">
      <c r="A15" s="5">
        <v>39083</v>
      </c>
      <c r="B15" t="s">
        <v>35</v>
      </c>
      <c r="C15" t="s">
        <v>39</v>
      </c>
      <c r="D15" t="s">
        <v>37</v>
      </c>
      <c r="E15">
        <v>9</v>
      </c>
      <c r="F15" s="6">
        <v>2133</v>
      </c>
      <c r="G15" s="6">
        <v>922.73579999999993</v>
      </c>
      <c r="P15" s="104" t="s">
        <v>40</v>
      </c>
      <c r="Q15" s="4">
        <v>45619</v>
      </c>
      <c r="R15" s="4">
        <v>16776.6286</v>
      </c>
      <c r="S15" s="4">
        <v>51467</v>
      </c>
      <c r="T15" s="4">
        <v>19187.530399999996</v>
      </c>
      <c r="U15" s="4">
        <v>49750</v>
      </c>
      <c r="V15" s="4">
        <v>18153.208199999997</v>
      </c>
      <c r="W15" s="4">
        <v>146836</v>
      </c>
      <c r="X15" s="4">
        <v>54117.367199999993</v>
      </c>
    </row>
    <row r="16" spans="1:24" x14ac:dyDescent="0.35">
      <c r="A16" s="5">
        <v>39083</v>
      </c>
      <c r="B16" t="s">
        <v>44</v>
      </c>
      <c r="C16" t="s">
        <v>41</v>
      </c>
      <c r="D16" t="s">
        <v>40</v>
      </c>
      <c r="E16">
        <v>8</v>
      </c>
      <c r="F16" s="6">
        <v>2312</v>
      </c>
      <c r="G16" s="6">
        <v>999.93999999999994</v>
      </c>
      <c r="P16" s="104" t="s">
        <v>37</v>
      </c>
      <c r="Q16" s="4">
        <v>50664</v>
      </c>
      <c r="R16" s="4">
        <v>18699.534800000001</v>
      </c>
      <c r="S16" s="4">
        <v>50610</v>
      </c>
      <c r="T16" s="4">
        <v>18193.002199999995</v>
      </c>
      <c r="U16" s="4">
        <v>41862</v>
      </c>
      <c r="V16" s="4">
        <v>15750.227000000003</v>
      </c>
      <c r="W16" s="4">
        <v>143136</v>
      </c>
      <c r="X16" s="4">
        <v>52642.763999999996</v>
      </c>
    </row>
    <row r="17" spans="1:24" x14ac:dyDescent="0.35">
      <c r="A17" s="5">
        <v>39083</v>
      </c>
      <c r="B17" t="s">
        <v>42</v>
      </c>
      <c r="C17" t="s">
        <v>36</v>
      </c>
      <c r="D17" t="s">
        <v>40</v>
      </c>
      <c r="E17">
        <v>8</v>
      </c>
      <c r="F17" s="6">
        <v>1624</v>
      </c>
      <c r="G17" s="6">
        <v>621.3424</v>
      </c>
      <c r="P17" s="103" t="s">
        <v>35</v>
      </c>
      <c r="Q17" s="4">
        <v>139462</v>
      </c>
      <c r="R17" s="4">
        <v>54001.172200000001</v>
      </c>
      <c r="S17" s="4">
        <v>145526</v>
      </c>
      <c r="T17" s="4">
        <v>54024.001299999996</v>
      </c>
      <c r="U17" s="4">
        <v>148067</v>
      </c>
      <c r="V17" s="4">
        <v>55939.256300000001</v>
      </c>
      <c r="W17" s="4">
        <v>433055</v>
      </c>
      <c r="X17" s="4">
        <v>163964.42979999998</v>
      </c>
    </row>
    <row r="18" spans="1:24" x14ac:dyDescent="0.35">
      <c r="A18" s="5">
        <v>39083</v>
      </c>
      <c r="B18" t="s">
        <v>44</v>
      </c>
      <c r="C18" t="s">
        <v>41</v>
      </c>
      <c r="D18" t="s">
        <v>38</v>
      </c>
      <c r="E18">
        <v>8</v>
      </c>
      <c r="F18" s="6">
        <v>872</v>
      </c>
      <c r="G18" s="6">
        <v>331.01119999999997</v>
      </c>
      <c r="P18" s="104" t="s">
        <v>38</v>
      </c>
      <c r="Q18" s="4">
        <v>46494</v>
      </c>
      <c r="R18" s="4">
        <v>18275.342299999997</v>
      </c>
      <c r="S18" s="4">
        <v>47118</v>
      </c>
      <c r="T18" s="4">
        <v>17652.955399999999</v>
      </c>
      <c r="U18" s="4">
        <v>49989</v>
      </c>
      <c r="V18" s="4">
        <v>18852.920999999998</v>
      </c>
      <c r="W18" s="4">
        <v>143601</v>
      </c>
      <c r="X18" s="4">
        <v>54781.218699999998</v>
      </c>
    </row>
    <row r="19" spans="1:24" x14ac:dyDescent="0.35">
      <c r="A19" s="5">
        <v>39083</v>
      </c>
      <c r="B19" t="s">
        <v>35</v>
      </c>
      <c r="C19" t="s">
        <v>41</v>
      </c>
      <c r="D19" t="s">
        <v>38</v>
      </c>
      <c r="E19">
        <v>7</v>
      </c>
      <c r="F19" s="6">
        <v>1799</v>
      </c>
      <c r="G19" s="6">
        <v>708.80600000000004</v>
      </c>
      <c r="P19" s="104" t="s">
        <v>40</v>
      </c>
      <c r="Q19" s="4">
        <v>44335</v>
      </c>
      <c r="R19" s="4">
        <v>17392.504400000005</v>
      </c>
      <c r="S19" s="4">
        <v>45941</v>
      </c>
      <c r="T19" s="4">
        <v>16616.908899999999</v>
      </c>
      <c r="U19" s="4">
        <v>49898</v>
      </c>
      <c r="V19" s="4">
        <v>19239.234200000003</v>
      </c>
      <c r="W19" s="4">
        <v>140174</v>
      </c>
      <c r="X19" s="4">
        <v>53248.647500000006</v>
      </c>
    </row>
    <row r="20" spans="1:24" x14ac:dyDescent="0.35">
      <c r="A20" s="5">
        <v>39083</v>
      </c>
      <c r="B20" t="s">
        <v>43</v>
      </c>
      <c r="C20" t="s">
        <v>39</v>
      </c>
      <c r="D20" t="s">
        <v>40</v>
      </c>
      <c r="E20">
        <v>9</v>
      </c>
      <c r="F20" s="6">
        <v>2223</v>
      </c>
      <c r="G20" s="6">
        <v>771.15869999999995</v>
      </c>
      <c r="P20" s="104" t="s">
        <v>37</v>
      </c>
      <c r="Q20" s="4">
        <v>48633</v>
      </c>
      <c r="R20" s="4">
        <v>18333.325499999999</v>
      </c>
      <c r="S20" s="4">
        <v>52467</v>
      </c>
      <c r="T20" s="4">
        <v>19754.136999999995</v>
      </c>
      <c r="U20" s="4">
        <v>48180</v>
      </c>
      <c r="V20" s="4">
        <v>17847.1011</v>
      </c>
      <c r="W20" s="4">
        <v>149280</v>
      </c>
      <c r="X20" s="4">
        <v>55934.563599999994</v>
      </c>
    </row>
    <row r="21" spans="1:24" x14ac:dyDescent="0.35">
      <c r="A21" s="5">
        <v>39083</v>
      </c>
      <c r="B21" t="s">
        <v>35</v>
      </c>
      <c r="C21" t="s">
        <v>41</v>
      </c>
      <c r="D21" t="s">
        <v>37</v>
      </c>
      <c r="E21">
        <v>7</v>
      </c>
      <c r="F21" s="6">
        <v>1316</v>
      </c>
      <c r="G21" s="6">
        <v>427.56840000000005</v>
      </c>
      <c r="P21" s="103" t="s">
        <v>359</v>
      </c>
      <c r="Q21" s="4">
        <v>667046</v>
      </c>
      <c r="R21" s="4">
        <v>250442.8872</v>
      </c>
      <c r="S21" s="4">
        <v>616926</v>
      </c>
      <c r="T21" s="4">
        <v>230397.24089999998</v>
      </c>
      <c r="U21" s="4">
        <v>430789</v>
      </c>
      <c r="V21" s="4">
        <v>161676.88810000001</v>
      </c>
      <c r="W21" s="4">
        <v>1714761</v>
      </c>
      <c r="X21" s="4">
        <v>642517.01619999995</v>
      </c>
    </row>
    <row r="22" spans="1:24" x14ac:dyDescent="0.35">
      <c r="A22" s="5">
        <v>39083</v>
      </c>
      <c r="B22" t="s">
        <v>43</v>
      </c>
      <c r="C22" t="s">
        <v>39</v>
      </c>
      <c r="D22" t="s">
        <v>40</v>
      </c>
      <c r="E22">
        <v>10</v>
      </c>
      <c r="F22" s="6">
        <v>2800</v>
      </c>
      <c r="G22" s="6">
        <v>903.28</v>
      </c>
    </row>
    <row r="23" spans="1:24" x14ac:dyDescent="0.35">
      <c r="A23" s="5">
        <v>39083</v>
      </c>
      <c r="B23" t="s">
        <v>35</v>
      </c>
      <c r="C23" t="s">
        <v>41</v>
      </c>
      <c r="D23" t="s">
        <v>40</v>
      </c>
      <c r="E23">
        <v>10</v>
      </c>
      <c r="F23" s="6">
        <v>1540</v>
      </c>
      <c r="G23" s="6">
        <v>569.79999999999995</v>
      </c>
    </row>
    <row r="24" spans="1:24" x14ac:dyDescent="0.35">
      <c r="A24" s="5">
        <v>39083</v>
      </c>
      <c r="B24" t="s">
        <v>44</v>
      </c>
      <c r="C24" t="s">
        <v>39</v>
      </c>
      <c r="D24" t="s">
        <v>38</v>
      </c>
      <c r="E24">
        <v>9</v>
      </c>
      <c r="F24" s="6">
        <v>2610</v>
      </c>
      <c r="G24" s="6">
        <v>1089.675</v>
      </c>
    </row>
    <row r="25" spans="1:24" x14ac:dyDescent="0.35">
      <c r="A25" s="5">
        <v>39083</v>
      </c>
      <c r="B25" t="s">
        <v>43</v>
      </c>
      <c r="C25" t="s">
        <v>39</v>
      </c>
      <c r="D25" t="s">
        <v>38</v>
      </c>
      <c r="E25">
        <v>8</v>
      </c>
      <c r="F25" s="6">
        <v>816</v>
      </c>
      <c r="G25" s="6">
        <v>291.14879999999999</v>
      </c>
    </row>
    <row r="26" spans="1:24" x14ac:dyDescent="0.35">
      <c r="A26" s="5">
        <v>39083</v>
      </c>
      <c r="B26" t="s">
        <v>43</v>
      </c>
      <c r="C26" t="s">
        <v>36</v>
      </c>
      <c r="D26" t="s">
        <v>40</v>
      </c>
      <c r="E26">
        <v>10</v>
      </c>
      <c r="F26" s="6">
        <v>1810</v>
      </c>
      <c r="G26" s="6">
        <v>664.27</v>
      </c>
    </row>
    <row r="27" spans="1:24" x14ac:dyDescent="0.35">
      <c r="A27" s="5">
        <v>39083</v>
      </c>
      <c r="B27" t="s">
        <v>42</v>
      </c>
      <c r="C27" t="s">
        <v>39</v>
      </c>
      <c r="D27" t="s">
        <v>40</v>
      </c>
      <c r="E27">
        <v>6</v>
      </c>
      <c r="F27" s="6">
        <v>714</v>
      </c>
      <c r="G27" s="6">
        <v>220.983</v>
      </c>
    </row>
    <row r="28" spans="1:24" x14ac:dyDescent="0.35">
      <c r="A28" s="5">
        <v>39083</v>
      </c>
      <c r="B28" t="s">
        <v>42</v>
      </c>
      <c r="C28" t="s">
        <v>41</v>
      </c>
      <c r="D28" t="s">
        <v>40</v>
      </c>
      <c r="E28">
        <v>7</v>
      </c>
      <c r="F28" s="6">
        <v>917</v>
      </c>
      <c r="G28" s="6">
        <v>403.38830000000002</v>
      </c>
    </row>
    <row r="29" spans="1:24" x14ac:dyDescent="0.35">
      <c r="A29" s="5">
        <v>39083</v>
      </c>
      <c r="B29" t="s">
        <v>42</v>
      </c>
      <c r="C29" t="s">
        <v>39</v>
      </c>
      <c r="D29" t="s">
        <v>38</v>
      </c>
      <c r="E29">
        <v>6</v>
      </c>
      <c r="F29" s="6">
        <v>1500</v>
      </c>
      <c r="G29" s="6">
        <v>633.6</v>
      </c>
    </row>
    <row r="30" spans="1:24" x14ac:dyDescent="0.35">
      <c r="A30" s="5">
        <v>39083</v>
      </c>
      <c r="B30" t="s">
        <v>44</v>
      </c>
      <c r="C30" t="s">
        <v>36</v>
      </c>
      <c r="D30" t="s">
        <v>37</v>
      </c>
      <c r="E30">
        <v>7</v>
      </c>
      <c r="F30" s="6">
        <v>903</v>
      </c>
      <c r="G30" s="6">
        <v>315.41789999999997</v>
      </c>
    </row>
    <row r="31" spans="1:24" x14ac:dyDescent="0.35">
      <c r="A31" s="5">
        <v>39083</v>
      </c>
      <c r="B31" t="s">
        <v>44</v>
      </c>
      <c r="C31" t="s">
        <v>36</v>
      </c>
      <c r="D31" t="s">
        <v>40</v>
      </c>
      <c r="E31">
        <v>9</v>
      </c>
      <c r="F31" s="6">
        <v>1377</v>
      </c>
      <c r="G31" s="6">
        <v>415.02780000000001</v>
      </c>
    </row>
    <row r="32" spans="1:24" x14ac:dyDescent="0.35">
      <c r="A32" s="5">
        <v>39083</v>
      </c>
      <c r="B32" t="s">
        <v>35</v>
      </c>
      <c r="C32" t="s">
        <v>39</v>
      </c>
      <c r="D32" t="s">
        <v>38</v>
      </c>
      <c r="E32">
        <v>10</v>
      </c>
      <c r="F32" s="6">
        <v>1610</v>
      </c>
      <c r="G32" s="6">
        <v>579.11700000000008</v>
      </c>
    </row>
    <row r="33" spans="1:7" x14ac:dyDescent="0.35">
      <c r="A33" s="5">
        <v>39083</v>
      </c>
      <c r="B33" t="s">
        <v>42</v>
      </c>
      <c r="C33" t="s">
        <v>39</v>
      </c>
      <c r="D33" t="s">
        <v>37</v>
      </c>
      <c r="E33">
        <v>9</v>
      </c>
      <c r="F33" s="6">
        <v>2682</v>
      </c>
      <c r="G33" s="6">
        <v>1023.183</v>
      </c>
    </row>
    <row r="34" spans="1:7" x14ac:dyDescent="0.35">
      <c r="A34" s="5">
        <v>39083</v>
      </c>
      <c r="B34" t="s">
        <v>44</v>
      </c>
      <c r="C34" t="s">
        <v>39</v>
      </c>
      <c r="D34" t="s">
        <v>37</v>
      </c>
      <c r="E34">
        <v>10</v>
      </c>
      <c r="F34" s="6">
        <v>2170</v>
      </c>
      <c r="G34" s="6">
        <v>831.54399999999998</v>
      </c>
    </row>
    <row r="35" spans="1:7" x14ac:dyDescent="0.35">
      <c r="A35" s="5">
        <v>39083</v>
      </c>
      <c r="B35" t="s">
        <v>35</v>
      </c>
      <c r="C35" t="s">
        <v>39</v>
      </c>
      <c r="D35" t="s">
        <v>40</v>
      </c>
      <c r="E35">
        <v>8</v>
      </c>
      <c r="F35" s="6">
        <v>1680</v>
      </c>
      <c r="G35" s="6">
        <v>752.64</v>
      </c>
    </row>
    <row r="36" spans="1:7" x14ac:dyDescent="0.35">
      <c r="A36" s="5">
        <v>39083</v>
      </c>
      <c r="B36" t="s">
        <v>43</v>
      </c>
      <c r="C36" t="s">
        <v>36</v>
      </c>
      <c r="D36" t="s">
        <v>40</v>
      </c>
      <c r="E36">
        <v>10</v>
      </c>
      <c r="F36" s="6">
        <v>1520</v>
      </c>
      <c r="G36" s="6">
        <v>475.91199999999998</v>
      </c>
    </row>
    <row r="37" spans="1:7" x14ac:dyDescent="0.35">
      <c r="A37" s="5">
        <v>39083</v>
      </c>
      <c r="B37" t="s">
        <v>44</v>
      </c>
      <c r="C37" t="s">
        <v>39</v>
      </c>
      <c r="D37" t="s">
        <v>40</v>
      </c>
      <c r="E37">
        <v>10</v>
      </c>
      <c r="F37" s="6">
        <v>2070</v>
      </c>
      <c r="G37" s="6">
        <v>902.93399999999997</v>
      </c>
    </row>
    <row r="38" spans="1:7" x14ac:dyDescent="0.35">
      <c r="A38" s="5">
        <v>39083</v>
      </c>
      <c r="B38" t="s">
        <v>43</v>
      </c>
      <c r="C38" t="s">
        <v>36</v>
      </c>
      <c r="D38" t="s">
        <v>40</v>
      </c>
      <c r="E38">
        <v>9</v>
      </c>
      <c r="F38" s="6">
        <v>2547</v>
      </c>
      <c r="G38" s="6">
        <v>781.41960000000006</v>
      </c>
    </row>
    <row r="39" spans="1:7" x14ac:dyDescent="0.35">
      <c r="A39" s="5">
        <v>39114</v>
      </c>
      <c r="B39" t="s">
        <v>42</v>
      </c>
      <c r="C39" t="s">
        <v>39</v>
      </c>
      <c r="D39" t="s">
        <v>38</v>
      </c>
      <c r="E39">
        <v>6</v>
      </c>
      <c r="F39" s="6">
        <v>996</v>
      </c>
      <c r="G39" s="6">
        <v>389.93400000000003</v>
      </c>
    </row>
    <row r="40" spans="1:7" x14ac:dyDescent="0.35">
      <c r="A40" s="5">
        <v>39114</v>
      </c>
      <c r="B40" t="s">
        <v>43</v>
      </c>
      <c r="C40" t="s">
        <v>36</v>
      </c>
      <c r="D40" t="s">
        <v>40</v>
      </c>
      <c r="E40">
        <v>9</v>
      </c>
      <c r="F40" s="6">
        <v>2538</v>
      </c>
      <c r="G40" s="6">
        <v>1053.27</v>
      </c>
    </row>
    <row r="41" spans="1:7" x14ac:dyDescent="0.35">
      <c r="A41" s="5">
        <v>39114</v>
      </c>
      <c r="B41" t="s">
        <v>42</v>
      </c>
      <c r="C41" t="s">
        <v>39</v>
      </c>
      <c r="D41" t="s">
        <v>40</v>
      </c>
      <c r="E41">
        <v>8</v>
      </c>
      <c r="F41" s="6">
        <v>1264</v>
      </c>
      <c r="G41" s="6">
        <v>459.59039999999999</v>
      </c>
    </row>
    <row r="42" spans="1:7" x14ac:dyDescent="0.35">
      <c r="A42" s="5">
        <v>39114</v>
      </c>
      <c r="B42" t="s">
        <v>43</v>
      </c>
      <c r="C42" t="s">
        <v>36</v>
      </c>
      <c r="D42" t="s">
        <v>38</v>
      </c>
      <c r="E42">
        <v>6</v>
      </c>
      <c r="F42" s="6">
        <v>828</v>
      </c>
      <c r="G42" s="6">
        <v>360.67680000000001</v>
      </c>
    </row>
    <row r="43" spans="1:7" x14ac:dyDescent="0.35">
      <c r="A43" s="5">
        <v>39114</v>
      </c>
      <c r="B43" t="s">
        <v>35</v>
      </c>
      <c r="C43" t="s">
        <v>41</v>
      </c>
      <c r="D43" t="s">
        <v>38</v>
      </c>
      <c r="E43">
        <v>6</v>
      </c>
      <c r="F43" s="6">
        <v>756</v>
      </c>
      <c r="G43" s="6">
        <v>333.84960000000001</v>
      </c>
    </row>
    <row r="44" spans="1:7" x14ac:dyDescent="0.35">
      <c r="A44" s="5">
        <v>39114</v>
      </c>
      <c r="B44" t="s">
        <v>44</v>
      </c>
      <c r="C44" t="s">
        <v>41</v>
      </c>
      <c r="D44" t="s">
        <v>38</v>
      </c>
      <c r="E44">
        <v>7</v>
      </c>
      <c r="F44" s="6">
        <v>1785</v>
      </c>
      <c r="G44" s="6">
        <v>566.02350000000001</v>
      </c>
    </row>
    <row r="45" spans="1:7" x14ac:dyDescent="0.35">
      <c r="A45" s="5">
        <v>39114</v>
      </c>
      <c r="B45" t="s">
        <v>44</v>
      </c>
      <c r="C45" t="s">
        <v>39</v>
      </c>
      <c r="D45" t="s">
        <v>38</v>
      </c>
      <c r="E45">
        <v>8</v>
      </c>
      <c r="F45" s="6">
        <v>1704</v>
      </c>
      <c r="G45" s="6">
        <v>627.92399999999998</v>
      </c>
    </row>
    <row r="46" spans="1:7" x14ac:dyDescent="0.35">
      <c r="A46" s="5">
        <v>39114</v>
      </c>
      <c r="B46" t="s">
        <v>43</v>
      </c>
      <c r="C46" t="s">
        <v>39</v>
      </c>
      <c r="D46" t="s">
        <v>40</v>
      </c>
      <c r="E46">
        <v>7</v>
      </c>
      <c r="F46" s="6">
        <v>1491</v>
      </c>
      <c r="G46" s="6">
        <v>606.53880000000004</v>
      </c>
    </row>
    <row r="47" spans="1:7" x14ac:dyDescent="0.35">
      <c r="A47" s="5">
        <v>39114</v>
      </c>
      <c r="B47" t="s">
        <v>35</v>
      </c>
      <c r="C47" t="s">
        <v>36</v>
      </c>
      <c r="D47" t="s">
        <v>38</v>
      </c>
      <c r="E47">
        <v>6</v>
      </c>
      <c r="F47" s="6">
        <v>1608</v>
      </c>
      <c r="G47" s="6">
        <v>709.77120000000002</v>
      </c>
    </row>
    <row r="48" spans="1:7" x14ac:dyDescent="0.35">
      <c r="A48" s="5">
        <v>39114</v>
      </c>
      <c r="B48" t="s">
        <v>44</v>
      </c>
      <c r="C48" t="s">
        <v>39</v>
      </c>
      <c r="D48" t="s">
        <v>37</v>
      </c>
      <c r="E48">
        <v>9</v>
      </c>
      <c r="F48" s="6">
        <v>1890</v>
      </c>
      <c r="G48" s="6">
        <v>778.68</v>
      </c>
    </row>
    <row r="49" spans="1:7" x14ac:dyDescent="0.35">
      <c r="A49" s="5">
        <v>39114</v>
      </c>
      <c r="B49" t="s">
        <v>42</v>
      </c>
      <c r="C49" t="s">
        <v>41</v>
      </c>
      <c r="D49" t="s">
        <v>38</v>
      </c>
      <c r="E49">
        <v>7</v>
      </c>
      <c r="F49" s="6">
        <v>931</v>
      </c>
      <c r="G49" s="6">
        <v>295.59250000000003</v>
      </c>
    </row>
    <row r="50" spans="1:7" x14ac:dyDescent="0.35">
      <c r="A50" s="5">
        <v>39114</v>
      </c>
      <c r="B50" t="s">
        <v>35</v>
      </c>
      <c r="C50" t="s">
        <v>39</v>
      </c>
      <c r="D50" t="s">
        <v>40</v>
      </c>
      <c r="E50">
        <v>8</v>
      </c>
      <c r="F50" s="6">
        <v>2136</v>
      </c>
      <c r="G50" s="6">
        <v>669.42240000000004</v>
      </c>
    </row>
    <row r="51" spans="1:7" x14ac:dyDescent="0.35">
      <c r="A51" s="5">
        <v>39114</v>
      </c>
      <c r="B51" t="s">
        <v>43</v>
      </c>
      <c r="C51" t="s">
        <v>36</v>
      </c>
      <c r="D51" t="s">
        <v>40</v>
      </c>
      <c r="E51">
        <v>9</v>
      </c>
      <c r="F51" s="6">
        <v>1080</v>
      </c>
      <c r="G51" s="6">
        <v>382.64400000000001</v>
      </c>
    </row>
    <row r="52" spans="1:7" x14ac:dyDescent="0.35">
      <c r="A52" s="5">
        <v>39114</v>
      </c>
      <c r="B52" t="s">
        <v>44</v>
      </c>
      <c r="C52" t="s">
        <v>36</v>
      </c>
      <c r="D52" t="s">
        <v>38</v>
      </c>
      <c r="E52">
        <v>6</v>
      </c>
      <c r="F52" s="6">
        <v>1470</v>
      </c>
      <c r="G52" s="6">
        <v>496.41899999999998</v>
      </c>
    </row>
    <row r="53" spans="1:7" x14ac:dyDescent="0.35">
      <c r="A53" s="5">
        <v>39114</v>
      </c>
      <c r="B53" t="s">
        <v>42</v>
      </c>
      <c r="C53" t="s">
        <v>41</v>
      </c>
      <c r="D53" t="s">
        <v>37</v>
      </c>
      <c r="E53">
        <v>6</v>
      </c>
      <c r="F53" s="6">
        <v>1608</v>
      </c>
      <c r="G53" s="6">
        <v>692.72640000000001</v>
      </c>
    </row>
    <row r="54" spans="1:7" x14ac:dyDescent="0.35">
      <c r="A54" s="5">
        <v>39114</v>
      </c>
      <c r="B54" t="s">
        <v>43</v>
      </c>
      <c r="C54" t="s">
        <v>39</v>
      </c>
      <c r="D54" t="s">
        <v>40</v>
      </c>
      <c r="E54">
        <v>9</v>
      </c>
      <c r="F54" s="6">
        <v>936</v>
      </c>
      <c r="G54" s="6">
        <v>375.42959999999999</v>
      </c>
    </row>
    <row r="55" spans="1:7" x14ac:dyDescent="0.35">
      <c r="A55" s="5">
        <v>39114</v>
      </c>
      <c r="B55" t="s">
        <v>44</v>
      </c>
      <c r="C55" t="s">
        <v>39</v>
      </c>
      <c r="D55" t="s">
        <v>40</v>
      </c>
      <c r="E55">
        <v>9</v>
      </c>
      <c r="F55" s="6">
        <v>1683</v>
      </c>
      <c r="G55" s="6">
        <v>689.86169999999993</v>
      </c>
    </row>
    <row r="56" spans="1:7" x14ac:dyDescent="0.35">
      <c r="A56" s="5">
        <v>39114</v>
      </c>
      <c r="B56" t="s">
        <v>35</v>
      </c>
      <c r="C56" t="s">
        <v>36</v>
      </c>
      <c r="D56" t="s">
        <v>37</v>
      </c>
      <c r="E56">
        <v>7</v>
      </c>
      <c r="F56" s="6">
        <v>966</v>
      </c>
      <c r="G56" s="6">
        <v>320.80860000000001</v>
      </c>
    </row>
    <row r="57" spans="1:7" x14ac:dyDescent="0.35">
      <c r="A57" s="5">
        <v>39114</v>
      </c>
      <c r="B57" t="s">
        <v>43</v>
      </c>
      <c r="C57" t="s">
        <v>36</v>
      </c>
      <c r="D57" t="s">
        <v>40</v>
      </c>
      <c r="E57">
        <v>8</v>
      </c>
      <c r="F57" s="6">
        <v>1344</v>
      </c>
      <c r="G57" s="6">
        <v>513.81119999999999</v>
      </c>
    </row>
    <row r="58" spans="1:7" x14ac:dyDescent="0.35">
      <c r="A58" s="5">
        <v>39114</v>
      </c>
      <c r="B58" t="s">
        <v>44</v>
      </c>
      <c r="C58" t="s">
        <v>41</v>
      </c>
      <c r="D58" t="s">
        <v>40</v>
      </c>
      <c r="E58">
        <v>6</v>
      </c>
      <c r="F58" s="6">
        <v>1644</v>
      </c>
      <c r="G58" s="6">
        <v>555.83640000000003</v>
      </c>
    </row>
    <row r="59" spans="1:7" x14ac:dyDescent="0.35">
      <c r="A59" s="5">
        <v>39114</v>
      </c>
      <c r="B59" t="s">
        <v>35</v>
      </c>
      <c r="C59" t="s">
        <v>39</v>
      </c>
      <c r="D59" t="s">
        <v>38</v>
      </c>
      <c r="E59">
        <v>7</v>
      </c>
      <c r="F59" s="6">
        <v>1869</v>
      </c>
      <c r="G59" s="6">
        <v>744.98340000000007</v>
      </c>
    </row>
    <row r="60" spans="1:7" x14ac:dyDescent="0.35">
      <c r="A60" s="5">
        <v>39114</v>
      </c>
      <c r="B60" t="s">
        <v>42</v>
      </c>
      <c r="C60" t="s">
        <v>36</v>
      </c>
      <c r="D60" t="s">
        <v>38</v>
      </c>
      <c r="E60">
        <v>10</v>
      </c>
      <c r="F60" s="6">
        <v>1220</v>
      </c>
      <c r="G60" s="6">
        <v>367.70800000000003</v>
      </c>
    </row>
    <row r="61" spans="1:7" x14ac:dyDescent="0.35">
      <c r="A61" s="5">
        <v>39114</v>
      </c>
      <c r="B61" t="s">
        <v>43</v>
      </c>
      <c r="C61" t="s">
        <v>39</v>
      </c>
      <c r="D61" t="s">
        <v>40</v>
      </c>
      <c r="E61">
        <v>10</v>
      </c>
      <c r="F61" s="6">
        <v>2820</v>
      </c>
      <c r="G61" s="6">
        <v>938.77799999999991</v>
      </c>
    </row>
    <row r="62" spans="1:7" x14ac:dyDescent="0.35">
      <c r="A62" s="5">
        <v>39114</v>
      </c>
      <c r="B62" t="s">
        <v>35</v>
      </c>
      <c r="C62" t="s">
        <v>36</v>
      </c>
      <c r="D62" t="s">
        <v>40</v>
      </c>
      <c r="E62">
        <v>10</v>
      </c>
      <c r="F62" s="6">
        <v>2030</v>
      </c>
      <c r="G62" s="6">
        <v>857.26900000000001</v>
      </c>
    </row>
    <row r="63" spans="1:7" x14ac:dyDescent="0.35">
      <c r="A63" s="5">
        <v>39114</v>
      </c>
      <c r="B63" t="s">
        <v>42</v>
      </c>
      <c r="C63" t="s">
        <v>36</v>
      </c>
      <c r="D63" t="s">
        <v>37</v>
      </c>
      <c r="E63">
        <v>8</v>
      </c>
      <c r="F63" s="6">
        <v>1536</v>
      </c>
      <c r="G63" s="6">
        <v>491.98079999999993</v>
      </c>
    </row>
    <row r="64" spans="1:7" x14ac:dyDescent="0.35">
      <c r="A64" s="5">
        <v>39114</v>
      </c>
      <c r="B64" t="s">
        <v>44</v>
      </c>
      <c r="C64" t="s">
        <v>41</v>
      </c>
      <c r="D64" t="s">
        <v>37</v>
      </c>
      <c r="E64">
        <v>9</v>
      </c>
      <c r="F64" s="6">
        <v>2457</v>
      </c>
      <c r="G64" s="6">
        <v>1021.3749</v>
      </c>
    </row>
    <row r="65" spans="1:7" x14ac:dyDescent="0.35">
      <c r="A65" s="5">
        <v>39114</v>
      </c>
      <c r="B65" t="s">
        <v>35</v>
      </c>
      <c r="C65" t="s">
        <v>41</v>
      </c>
      <c r="D65" t="s">
        <v>40</v>
      </c>
      <c r="E65">
        <v>8</v>
      </c>
      <c r="F65" s="6">
        <v>1352</v>
      </c>
      <c r="G65" s="6">
        <v>409.65600000000001</v>
      </c>
    </row>
    <row r="66" spans="1:7" x14ac:dyDescent="0.35">
      <c r="A66" s="5">
        <v>39114</v>
      </c>
      <c r="B66" t="s">
        <v>43</v>
      </c>
      <c r="C66" t="s">
        <v>36</v>
      </c>
      <c r="D66" t="s">
        <v>40</v>
      </c>
      <c r="E66">
        <v>8</v>
      </c>
      <c r="F66" s="6">
        <v>968</v>
      </c>
      <c r="G66" s="6">
        <v>305.5976</v>
      </c>
    </row>
    <row r="67" spans="1:7" x14ac:dyDescent="0.35">
      <c r="A67" s="5">
        <v>39114</v>
      </c>
      <c r="B67" t="s">
        <v>35</v>
      </c>
      <c r="C67" t="s">
        <v>39</v>
      </c>
      <c r="D67" t="s">
        <v>37</v>
      </c>
      <c r="E67">
        <v>7</v>
      </c>
      <c r="F67" s="6">
        <v>1561</v>
      </c>
      <c r="G67" s="6">
        <v>675.91300000000001</v>
      </c>
    </row>
    <row r="68" spans="1:7" x14ac:dyDescent="0.35">
      <c r="A68" s="5">
        <v>39114</v>
      </c>
      <c r="B68" t="s">
        <v>35</v>
      </c>
      <c r="C68" t="s">
        <v>41</v>
      </c>
      <c r="D68" t="s">
        <v>37</v>
      </c>
      <c r="E68">
        <v>7</v>
      </c>
      <c r="F68" s="6">
        <v>1820</v>
      </c>
      <c r="G68" s="6">
        <v>732.18600000000004</v>
      </c>
    </row>
    <row r="69" spans="1:7" x14ac:dyDescent="0.35">
      <c r="A69" s="5">
        <v>39114</v>
      </c>
      <c r="B69" t="s">
        <v>42</v>
      </c>
      <c r="C69" t="s">
        <v>41</v>
      </c>
      <c r="D69" t="s">
        <v>40</v>
      </c>
      <c r="E69">
        <v>9</v>
      </c>
      <c r="F69" s="6">
        <v>1386</v>
      </c>
      <c r="G69" s="6">
        <v>466.52760000000001</v>
      </c>
    </row>
    <row r="70" spans="1:7" x14ac:dyDescent="0.35">
      <c r="A70" s="5">
        <v>39114</v>
      </c>
      <c r="B70" t="s">
        <v>42</v>
      </c>
      <c r="C70" t="s">
        <v>39</v>
      </c>
      <c r="D70" t="s">
        <v>37</v>
      </c>
      <c r="E70">
        <v>10</v>
      </c>
      <c r="F70" s="6">
        <v>2980</v>
      </c>
      <c r="G70" s="6">
        <v>985.48599999999999</v>
      </c>
    </row>
    <row r="71" spans="1:7" x14ac:dyDescent="0.35">
      <c r="A71" s="5">
        <v>39114</v>
      </c>
      <c r="B71" t="s">
        <v>44</v>
      </c>
      <c r="C71" t="s">
        <v>36</v>
      </c>
      <c r="D71" t="s">
        <v>40</v>
      </c>
      <c r="E71">
        <v>10</v>
      </c>
      <c r="F71" s="6">
        <v>2120</v>
      </c>
      <c r="G71" s="6">
        <v>674.58399999999995</v>
      </c>
    </row>
    <row r="72" spans="1:7" x14ac:dyDescent="0.35">
      <c r="A72" s="5">
        <v>39114</v>
      </c>
      <c r="B72" t="s">
        <v>42</v>
      </c>
      <c r="C72" t="s">
        <v>36</v>
      </c>
      <c r="D72" t="s">
        <v>40</v>
      </c>
      <c r="E72">
        <v>7</v>
      </c>
      <c r="F72" s="6">
        <v>1463</v>
      </c>
      <c r="G72" s="6">
        <v>563.54759999999999</v>
      </c>
    </row>
    <row r="73" spans="1:7" x14ac:dyDescent="0.35">
      <c r="A73" s="5">
        <v>39114</v>
      </c>
      <c r="B73" t="s">
        <v>44</v>
      </c>
      <c r="C73" t="s">
        <v>36</v>
      </c>
      <c r="D73" t="s">
        <v>37</v>
      </c>
      <c r="E73">
        <v>6</v>
      </c>
      <c r="F73" s="6">
        <v>1740</v>
      </c>
      <c r="G73" s="6">
        <v>701.91599999999994</v>
      </c>
    </row>
    <row r="74" spans="1:7" x14ac:dyDescent="0.35">
      <c r="A74" s="5">
        <v>39114</v>
      </c>
      <c r="B74" t="s">
        <v>43</v>
      </c>
      <c r="C74" t="s">
        <v>39</v>
      </c>
      <c r="D74" t="s">
        <v>38</v>
      </c>
      <c r="E74">
        <v>8</v>
      </c>
      <c r="F74" s="6">
        <v>1904</v>
      </c>
      <c r="G74" s="6">
        <v>695.34080000000006</v>
      </c>
    </row>
    <row r="75" spans="1:7" x14ac:dyDescent="0.35">
      <c r="A75" s="5">
        <v>39142</v>
      </c>
      <c r="B75" t="s">
        <v>42</v>
      </c>
      <c r="C75" t="s">
        <v>36</v>
      </c>
      <c r="D75" t="s">
        <v>40</v>
      </c>
      <c r="E75">
        <v>9</v>
      </c>
      <c r="F75" s="6">
        <v>1836</v>
      </c>
      <c r="G75" s="6">
        <v>799.21080000000006</v>
      </c>
    </row>
    <row r="76" spans="1:7" x14ac:dyDescent="0.35">
      <c r="A76" s="5">
        <v>39142</v>
      </c>
      <c r="B76" t="s">
        <v>44</v>
      </c>
      <c r="C76" t="s">
        <v>39</v>
      </c>
      <c r="D76" t="s">
        <v>38</v>
      </c>
      <c r="E76">
        <v>9</v>
      </c>
      <c r="F76" s="6">
        <v>1926</v>
      </c>
      <c r="G76" s="6">
        <v>838.38780000000008</v>
      </c>
    </row>
    <row r="77" spans="1:7" x14ac:dyDescent="0.35">
      <c r="A77" s="5">
        <v>39142</v>
      </c>
      <c r="B77" t="s">
        <v>42</v>
      </c>
      <c r="C77" t="s">
        <v>39</v>
      </c>
      <c r="D77" t="s">
        <v>38</v>
      </c>
      <c r="E77">
        <v>10</v>
      </c>
      <c r="F77" s="6">
        <v>1320</v>
      </c>
      <c r="G77" s="6">
        <v>590.96399999999994</v>
      </c>
    </row>
    <row r="78" spans="1:7" x14ac:dyDescent="0.35">
      <c r="A78" s="5">
        <v>39142</v>
      </c>
      <c r="B78" t="s">
        <v>42</v>
      </c>
      <c r="C78" t="s">
        <v>41</v>
      </c>
      <c r="D78" t="s">
        <v>40</v>
      </c>
      <c r="E78">
        <v>10</v>
      </c>
      <c r="F78" s="6">
        <v>1140</v>
      </c>
      <c r="G78" s="6">
        <v>351.91799999999995</v>
      </c>
    </row>
    <row r="79" spans="1:7" x14ac:dyDescent="0.35">
      <c r="A79" s="5">
        <v>39142</v>
      </c>
      <c r="B79" t="s">
        <v>44</v>
      </c>
      <c r="C79" t="s">
        <v>36</v>
      </c>
      <c r="D79" t="s">
        <v>37</v>
      </c>
      <c r="E79">
        <v>6</v>
      </c>
      <c r="F79" s="6">
        <v>1176</v>
      </c>
      <c r="G79" s="6">
        <v>447.5856</v>
      </c>
    </row>
    <row r="80" spans="1:7" x14ac:dyDescent="0.35">
      <c r="A80" s="5">
        <v>39142</v>
      </c>
      <c r="B80" t="s">
        <v>42</v>
      </c>
      <c r="C80" t="s">
        <v>41</v>
      </c>
      <c r="D80" t="s">
        <v>37</v>
      </c>
      <c r="E80">
        <v>9</v>
      </c>
      <c r="F80" s="6">
        <v>2205</v>
      </c>
      <c r="G80" s="6">
        <v>935.80200000000002</v>
      </c>
    </row>
    <row r="81" spans="1:7" x14ac:dyDescent="0.35">
      <c r="A81" s="5">
        <v>39142</v>
      </c>
      <c r="B81" t="s">
        <v>42</v>
      </c>
      <c r="C81" t="s">
        <v>36</v>
      </c>
      <c r="D81" t="s">
        <v>38</v>
      </c>
      <c r="E81">
        <v>9</v>
      </c>
      <c r="F81" s="6">
        <v>2637</v>
      </c>
      <c r="G81" s="6">
        <v>984.39210000000003</v>
      </c>
    </row>
    <row r="82" spans="1:7" x14ac:dyDescent="0.35">
      <c r="A82" s="5">
        <v>39142</v>
      </c>
      <c r="B82" t="s">
        <v>44</v>
      </c>
      <c r="C82" t="s">
        <v>39</v>
      </c>
      <c r="D82" t="s">
        <v>37</v>
      </c>
      <c r="E82">
        <v>10</v>
      </c>
      <c r="F82" s="6">
        <v>1350</v>
      </c>
      <c r="G82" s="6">
        <v>415.8</v>
      </c>
    </row>
    <row r="83" spans="1:7" x14ac:dyDescent="0.35">
      <c r="A83" s="5">
        <v>39142</v>
      </c>
      <c r="B83" t="s">
        <v>44</v>
      </c>
      <c r="C83" t="s">
        <v>39</v>
      </c>
      <c r="D83" t="s">
        <v>40</v>
      </c>
      <c r="E83">
        <v>9</v>
      </c>
      <c r="F83" s="6">
        <v>981</v>
      </c>
      <c r="G83" s="6">
        <v>336.18869999999998</v>
      </c>
    </row>
    <row r="84" spans="1:7" x14ac:dyDescent="0.35">
      <c r="A84" s="5">
        <v>39142</v>
      </c>
      <c r="B84" t="s">
        <v>43</v>
      </c>
      <c r="C84" t="s">
        <v>39</v>
      </c>
      <c r="D84" t="s">
        <v>40</v>
      </c>
      <c r="E84">
        <v>7</v>
      </c>
      <c r="F84" s="6">
        <v>931</v>
      </c>
      <c r="G84" s="6">
        <v>352.10419999999999</v>
      </c>
    </row>
    <row r="85" spans="1:7" x14ac:dyDescent="0.35">
      <c r="A85" s="5">
        <v>39142</v>
      </c>
      <c r="B85" t="s">
        <v>43</v>
      </c>
      <c r="C85" t="s">
        <v>39</v>
      </c>
      <c r="D85" t="s">
        <v>40</v>
      </c>
      <c r="E85">
        <v>9</v>
      </c>
      <c r="F85" s="6">
        <v>1215</v>
      </c>
      <c r="G85" s="6">
        <v>406.053</v>
      </c>
    </row>
    <row r="86" spans="1:7" x14ac:dyDescent="0.35">
      <c r="A86" s="5">
        <v>39142</v>
      </c>
      <c r="B86" t="s">
        <v>35</v>
      </c>
      <c r="C86" t="s">
        <v>41</v>
      </c>
      <c r="D86" t="s">
        <v>37</v>
      </c>
      <c r="E86">
        <v>6</v>
      </c>
      <c r="F86" s="6">
        <v>1392</v>
      </c>
      <c r="G86" s="6">
        <v>548.58720000000005</v>
      </c>
    </row>
    <row r="87" spans="1:7" x14ac:dyDescent="0.35">
      <c r="A87" s="5">
        <v>39142</v>
      </c>
      <c r="B87" t="s">
        <v>35</v>
      </c>
      <c r="C87" t="s">
        <v>36</v>
      </c>
      <c r="D87" t="s">
        <v>38</v>
      </c>
      <c r="E87">
        <v>10</v>
      </c>
      <c r="F87" s="6">
        <v>2110</v>
      </c>
      <c r="G87" s="6">
        <v>845.05500000000006</v>
      </c>
    </row>
    <row r="88" spans="1:7" x14ac:dyDescent="0.35">
      <c r="A88" s="5">
        <v>39142</v>
      </c>
      <c r="B88" t="s">
        <v>35</v>
      </c>
      <c r="C88" t="s">
        <v>41</v>
      </c>
      <c r="D88" t="s">
        <v>38</v>
      </c>
      <c r="E88">
        <v>7</v>
      </c>
      <c r="F88" s="6">
        <v>1099</v>
      </c>
      <c r="G88" s="6">
        <v>459.71170000000001</v>
      </c>
    </row>
    <row r="89" spans="1:7" x14ac:dyDescent="0.35">
      <c r="A89" s="5">
        <v>39142</v>
      </c>
      <c r="B89" t="s">
        <v>42</v>
      </c>
      <c r="C89" t="s">
        <v>39</v>
      </c>
      <c r="D89" t="s">
        <v>40</v>
      </c>
      <c r="E89">
        <v>6</v>
      </c>
      <c r="F89" s="6">
        <v>1134</v>
      </c>
      <c r="G89" s="6">
        <v>485.46539999999999</v>
      </c>
    </row>
    <row r="90" spans="1:7" x14ac:dyDescent="0.35">
      <c r="A90" s="5">
        <v>39142</v>
      </c>
      <c r="B90" t="s">
        <v>44</v>
      </c>
      <c r="C90" t="s">
        <v>41</v>
      </c>
      <c r="D90" t="s">
        <v>38</v>
      </c>
      <c r="E90">
        <v>10</v>
      </c>
      <c r="F90" s="6">
        <v>1090</v>
      </c>
      <c r="G90" s="6">
        <v>381.5</v>
      </c>
    </row>
    <row r="91" spans="1:7" x14ac:dyDescent="0.35">
      <c r="A91" s="5">
        <v>39142</v>
      </c>
      <c r="B91" t="s">
        <v>35</v>
      </c>
      <c r="C91" t="s">
        <v>39</v>
      </c>
      <c r="D91" t="s">
        <v>40</v>
      </c>
      <c r="E91">
        <v>9</v>
      </c>
      <c r="F91" s="6">
        <v>1179</v>
      </c>
      <c r="G91" s="6">
        <v>435.05099999999999</v>
      </c>
    </row>
    <row r="92" spans="1:7" x14ac:dyDescent="0.35">
      <c r="A92" s="5">
        <v>39142</v>
      </c>
      <c r="B92" t="s">
        <v>43</v>
      </c>
      <c r="C92" t="s">
        <v>36</v>
      </c>
      <c r="D92" t="s">
        <v>40</v>
      </c>
      <c r="E92">
        <v>9</v>
      </c>
      <c r="F92" s="6">
        <v>1980</v>
      </c>
      <c r="G92" s="6">
        <v>708.24599999999998</v>
      </c>
    </row>
    <row r="93" spans="1:7" x14ac:dyDescent="0.35">
      <c r="A93" s="5">
        <v>39142</v>
      </c>
      <c r="B93" t="s">
        <v>44</v>
      </c>
      <c r="C93" t="s">
        <v>41</v>
      </c>
      <c r="D93" t="s">
        <v>37</v>
      </c>
      <c r="E93">
        <v>8</v>
      </c>
      <c r="F93" s="6">
        <v>888</v>
      </c>
      <c r="G93" s="6">
        <v>296.32560000000001</v>
      </c>
    </row>
    <row r="94" spans="1:7" x14ac:dyDescent="0.35">
      <c r="A94" s="5">
        <v>39142</v>
      </c>
      <c r="B94" t="s">
        <v>43</v>
      </c>
      <c r="C94" t="s">
        <v>36</v>
      </c>
      <c r="D94" t="s">
        <v>40</v>
      </c>
      <c r="E94">
        <v>7</v>
      </c>
      <c r="F94" s="6">
        <v>1827</v>
      </c>
      <c r="G94" s="6">
        <v>743.58899999999994</v>
      </c>
    </row>
    <row r="95" spans="1:7" x14ac:dyDescent="0.35">
      <c r="A95" s="5">
        <v>39142</v>
      </c>
      <c r="B95" t="s">
        <v>43</v>
      </c>
      <c r="C95" t="s">
        <v>39</v>
      </c>
      <c r="D95" t="s">
        <v>40</v>
      </c>
      <c r="E95">
        <v>7</v>
      </c>
      <c r="F95" s="6">
        <v>742</v>
      </c>
      <c r="G95" s="6">
        <v>324.25400000000002</v>
      </c>
    </row>
    <row r="96" spans="1:7" x14ac:dyDescent="0.35">
      <c r="A96" s="5">
        <v>39142</v>
      </c>
      <c r="B96" t="s">
        <v>43</v>
      </c>
      <c r="C96" t="s">
        <v>36</v>
      </c>
      <c r="D96" t="s">
        <v>40</v>
      </c>
      <c r="E96">
        <v>6</v>
      </c>
      <c r="F96" s="6">
        <v>1488</v>
      </c>
      <c r="G96" s="6">
        <v>574.96320000000003</v>
      </c>
    </row>
    <row r="97" spans="1:7" x14ac:dyDescent="0.35">
      <c r="A97" s="5">
        <v>39142</v>
      </c>
      <c r="B97" t="s">
        <v>35</v>
      </c>
      <c r="C97" t="s">
        <v>36</v>
      </c>
      <c r="D97" t="s">
        <v>37</v>
      </c>
      <c r="E97">
        <v>6</v>
      </c>
      <c r="F97" s="6">
        <v>1644</v>
      </c>
      <c r="G97" s="6">
        <v>606.47159999999997</v>
      </c>
    </row>
    <row r="98" spans="1:7" x14ac:dyDescent="0.35">
      <c r="A98" s="5">
        <v>39142</v>
      </c>
      <c r="B98" t="s">
        <v>42</v>
      </c>
      <c r="C98" t="s">
        <v>36</v>
      </c>
      <c r="D98" t="s">
        <v>37</v>
      </c>
      <c r="E98">
        <v>6</v>
      </c>
      <c r="F98" s="6">
        <v>732</v>
      </c>
      <c r="G98" s="6">
        <v>312.19799999999998</v>
      </c>
    </row>
    <row r="99" spans="1:7" x14ac:dyDescent="0.35">
      <c r="A99" s="5">
        <v>39142</v>
      </c>
      <c r="B99" t="s">
        <v>44</v>
      </c>
      <c r="C99" t="s">
        <v>36</v>
      </c>
      <c r="D99" t="s">
        <v>40</v>
      </c>
      <c r="E99">
        <v>8</v>
      </c>
      <c r="F99" s="6">
        <v>1832</v>
      </c>
      <c r="G99" s="6">
        <v>728.95279999999991</v>
      </c>
    </row>
    <row r="100" spans="1:7" x14ac:dyDescent="0.35">
      <c r="A100" s="5">
        <v>39142</v>
      </c>
      <c r="B100" t="s">
        <v>44</v>
      </c>
      <c r="C100" t="s">
        <v>41</v>
      </c>
      <c r="D100" t="s">
        <v>40</v>
      </c>
      <c r="E100">
        <v>10</v>
      </c>
      <c r="F100" s="6">
        <v>1260</v>
      </c>
      <c r="G100" s="6">
        <v>483.21000000000004</v>
      </c>
    </row>
    <row r="101" spans="1:7" x14ac:dyDescent="0.35">
      <c r="A101" s="5">
        <v>39142</v>
      </c>
      <c r="B101" t="s">
        <v>35</v>
      </c>
      <c r="C101" t="s">
        <v>41</v>
      </c>
      <c r="D101" t="s">
        <v>40</v>
      </c>
      <c r="E101">
        <v>9</v>
      </c>
      <c r="F101" s="6">
        <v>1971</v>
      </c>
      <c r="G101" s="6">
        <v>648.85320000000002</v>
      </c>
    </row>
    <row r="102" spans="1:7" x14ac:dyDescent="0.35">
      <c r="A102" s="5">
        <v>39142</v>
      </c>
      <c r="B102" t="s">
        <v>43</v>
      </c>
      <c r="C102" t="s">
        <v>36</v>
      </c>
      <c r="D102" t="s">
        <v>40</v>
      </c>
      <c r="E102">
        <v>10</v>
      </c>
      <c r="F102" s="6">
        <v>2180</v>
      </c>
      <c r="G102" s="6">
        <v>978.82</v>
      </c>
    </row>
    <row r="103" spans="1:7" x14ac:dyDescent="0.35">
      <c r="A103" s="5">
        <v>39142</v>
      </c>
      <c r="B103" t="s">
        <v>43</v>
      </c>
      <c r="C103" t="s">
        <v>36</v>
      </c>
      <c r="D103" t="s">
        <v>38</v>
      </c>
      <c r="E103">
        <v>6</v>
      </c>
      <c r="F103" s="6">
        <v>1260</v>
      </c>
      <c r="G103" s="6">
        <v>483.21000000000004</v>
      </c>
    </row>
    <row r="104" spans="1:7" x14ac:dyDescent="0.35">
      <c r="A104" s="5">
        <v>39142</v>
      </c>
      <c r="B104" t="s">
        <v>35</v>
      </c>
      <c r="C104" t="s">
        <v>36</v>
      </c>
      <c r="D104" t="s">
        <v>40</v>
      </c>
      <c r="E104">
        <v>7</v>
      </c>
      <c r="F104" s="6">
        <v>973</v>
      </c>
      <c r="G104" s="6">
        <v>405.35180000000003</v>
      </c>
    </row>
    <row r="105" spans="1:7" x14ac:dyDescent="0.35">
      <c r="A105" s="5">
        <v>39142</v>
      </c>
      <c r="B105" t="s">
        <v>42</v>
      </c>
      <c r="C105" t="s">
        <v>39</v>
      </c>
      <c r="D105" t="s">
        <v>37</v>
      </c>
      <c r="E105">
        <v>9</v>
      </c>
      <c r="F105" s="6">
        <v>1062</v>
      </c>
      <c r="G105" s="6">
        <v>469.19160000000005</v>
      </c>
    </row>
    <row r="106" spans="1:7" x14ac:dyDescent="0.35">
      <c r="A106" s="5">
        <v>39142</v>
      </c>
      <c r="B106" t="s">
        <v>35</v>
      </c>
      <c r="C106" t="s">
        <v>39</v>
      </c>
      <c r="D106" t="s">
        <v>38</v>
      </c>
      <c r="E106">
        <v>8</v>
      </c>
      <c r="F106" s="6">
        <v>984</v>
      </c>
      <c r="G106" s="6">
        <v>349.81199999999995</v>
      </c>
    </row>
    <row r="107" spans="1:7" x14ac:dyDescent="0.35">
      <c r="A107" s="5">
        <v>39142</v>
      </c>
      <c r="B107" t="s">
        <v>42</v>
      </c>
      <c r="C107" t="s">
        <v>41</v>
      </c>
      <c r="D107" t="s">
        <v>38</v>
      </c>
      <c r="E107">
        <v>9</v>
      </c>
      <c r="F107" s="6">
        <v>2583</v>
      </c>
      <c r="G107" s="6">
        <v>942.79499999999996</v>
      </c>
    </row>
    <row r="108" spans="1:7" x14ac:dyDescent="0.35">
      <c r="A108" s="5">
        <v>39142</v>
      </c>
      <c r="B108" t="s">
        <v>43</v>
      </c>
      <c r="C108" t="s">
        <v>39</v>
      </c>
      <c r="D108" t="s">
        <v>38</v>
      </c>
      <c r="E108">
        <v>10</v>
      </c>
      <c r="F108" s="6">
        <v>1110</v>
      </c>
      <c r="G108" s="6">
        <v>479.964</v>
      </c>
    </row>
    <row r="109" spans="1:7" x14ac:dyDescent="0.35">
      <c r="A109" s="5">
        <v>39142</v>
      </c>
      <c r="B109" t="s">
        <v>35</v>
      </c>
      <c r="C109" t="s">
        <v>39</v>
      </c>
      <c r="D109" t="s">
        <v>37</v>
      </c>
      <c r="E109">
        <v>10</v>
      </c>
      <c r="F109" s="6">
        <v>1340</v>
      </c>
      <c r="G109" s="6">
        <v>429.06799999999998</v>
      </c>
    </row>
    <row r="110" spans="1:7" x14ac:dyDescent="0.35">
      <c r="A110" s="5">
        <v>39142</v>
      </c>
      <c r="B110" t="s">
        <v>44</v>
      </c>
      <c r="C110" t="s">
        <v>36</v>
      </c>
      <c r="D110" t="s">
        <v>38</v>
      </c>
      <c r="E110">
        <v>6</v>
      </c>
      <c r="F110" s="6">
        <v>1044</v>
      </c>
      <c r="G110" s="6">
        <v>314.97480000000002</v>
      </c>
    </row>
    <row r="111" spans="1:7" x14ac:dyDescent="0.35">
      <c r="A111" s="5">
        <v>39173</v>
      </c>
      <c r="B111" t="s">
        <v>35</v>
      </c>
      <c r="C111" t="s">
        <v>39</v>
      </c>
      <c r="D111" t="s">
        <v>38</v>
      </c>
      <c r="E111">
        <v>8</v>
      </c>
      <c r="F111" s="6">
        <v>1568</v>
      </c>
      <c r="G111" s="6">
        <v>681.92320000000007</v>
      </c>
    </row>
    <row r="112" spans="1:7" x14ac:dyDescent="0.35">
      <c r="A112" s="5">
        <v>39173</v>
      </c>
      <c r="B112" t="s">
        <v>35</v>
      </c>
      <c r="C112" t="s">
        <v>41</v>
      </c>
      <c r="D112" t="s">
        <v>38</v>
      </c>
      <c r="E112">
        <v>6</v>
      </c>
      <c r="F112" s="6">
        <v>888</v>
      </c>
      <c r="G112" s="6">
        <v>359.28480000000002</v>
      </c>
    </row>
    <row r="113" spans="1:7" x14ac:dyDescent="0.35">
      <c r="A113" s="5">
        <v>39173</v>
      </c>
      <c r="B113" t="s">
        <v>43</v>
      </c>
      <c r="C113" t="s">
        <v>39</v>
      </c>
      <c r="D113" t="s">
        <v>40</v>
      </c>
      <c r="E113">
        <v>10</v>
      </c>
      <c r="F113" s="6">
        <v>2110</v>
      </c>
      <c r="G113" s="6">
        <v>700.30899999999997</v>
      </c>
    </row>
    <row r="114" spans="1:7" x14ac:dyDescent="0.35">
      <c r="A114" s="5">
        <v>39173</v>
      </c>
      <c r="B114" t="s">
        <v>43</v>
      </c>
      <c r="C114" t="s">
        <v>36</v>
      </c>
      <c r="D114" t="s">
        <v>40</v>
      </c>
      <c r="E114">
        <v>7</v>
      </c>
      <c r="F114" s="6">
        <v>833</v>
      </c>
      <c r="G114" s="6">
        <v>267.22639999999996</v>
      </c>
    </row>
    <row r="115" spans="1:7" x14ac:dyDescent="0.35">
      <c r="A115" s="5">
        <v>39173</v>
      </c>
      <c r="B115" t="s">
        <v>35</v>
      </c>
      <c r="C115" t="s">
        <v>41</v>
      </c>
      <c r="D115" t="s">
        <v>40</v>
      </c>
      <c r="E115">
        <v>7</v>
      </c>
      <c r="F115" s="6">
        <v>1925</v>
      </c>
      <c r="G115" s="6">
        <v>814.46749999999997</v>
      </c>
    </row>
    <row r="116" spans="1:7" x14ac:dyDescent="0.35">
      <c r="A116" s="5">
        <v>39173</v>
      </c>
      <c r="B116" t="s">
        <v>35</v>
      </c>
      <c r="C116" t="s">
        <v>36</v>
      </c>
      <c r="D116" t="s">
        <v>37</v>
      </c>
      <c r="E116">
        <v>8</v>
      </c>
      <c r="F116" s="6">
        <v>1336</v>
      </c>
      <c r="G116" s="6">
        <v>404.67439999999999</v>
      </c>
    </row>
    <row r="117" spans="1:7" x14ac:dyDescent="0.35">
      <c r="A117" s="5">
        <v>39173</v>
      </c>
      <c r="B117" t="s">
        <v>35</v>
      </c>
      <c r="C117" t="s">
        <v>39</v>
      </c>
      <c r="D117" t="s">
        <v>37</v>
      </c>
      <c r="E117">
        <v>6</v>
      </c>
      <c r="F117" s="6">
        <v>1350</v>
      </c>
      <c r="G117" s="6">
        <v>512.32500000000005</v>
      </c>
    </row>
    <row r="118" spans="1:7" x14ac:dyDescent="0.35">
      <c r="A118" s="5">
        <v>39173</v>
      </c>
      <c r="B118" t="s">
        <v>43</v>
      </c>
      <c r="C118" t="s">
        <v>36</v>
      </c>
      <c r="D118" t="s">
        <v>38</v>
      </c>
      <c r="E118">
        <v>7</v>
      </c>
      <c r="F118" s="6">
        <v>2100</v>
      </c>
      <c r="G118" s="6">
        <v>830.55000000000007</v>
      </c>
    </row>
    <row r="119" spans="1:7" x14ac:dyDescent="0.35">
      <c r="A119" s="5">
        <v>39173</v>
      </c>
      <c r="B119" t="s">
        <v>44</v>
      </c>
      <c r="C119" t="s">
        <v>36</v>
      </c>
      <c r="D119" t="s">
        <v>37</v>
      </c>
      <c r="E119">
        <v>7</v>
      </c>
      <c r="F119" s="6">
        <v>805</v>
      </c>
      <c r="G119" s="6">
        <v>261.38349999999997</v>
      </c>
    </row>
    <row r="120" spans="1:7" x14ac:dyDescent="0.35">
      <c r="A120" s="5">
        <v>39173</v>
      </c>
      <c r="B120" t="s">
        <v>43</v>
      </c>
      <c r="C120" t="s">
        <v>36</v>
      </c>
      <c r="D120" t="s">
        <v>40</v>
      </c>
      <c r="E120">
        <v>8</v>
      </c>
      <c r="F120" s="6">
        <v>1816</v>
      </c>
      <c r="G120" s="6">
        <v>746.19439999999997</v>
      </c>
    </row>
    <row r="121" spans="1:7" x14ac:dyDescent="0.35">
      <c r="A121" s="5">
        <v>39173</v>
      </c>
      <c r="B121" t="s">
        <v>35</v>
      </c>
      <c r="C121" t="s">
        <v>36</v>
      </c>
      <c r="D121" t="s">
        <v>38</v>
      </c>
      <c r="E121">
        <v>6</v>
      </c>
      <c r="F121" s="6">
        <v>1392</v>
      </c>
      <c r="G121" s="6">
        <v>431.6592</v>
      </c>
    </row>
    <row r="122" spans="1:7" x14ac:dyDescent="0.35">
      <c r="A122" s="5">
        <v>39173</v>
      </c>
      <c r="B122" t="s">
        <v>42</v>
      </c>
      <c r="C122" t="s">
        <v>41</v>
      </c>
      <c r="D122" t="s">
        <v>38</v>
      </c>
      <c r="E122">
        <v>8</v>
      </c>
      <c r="F122" s="6">
        <v>1872</v>
      </c>
      <c r="G122" s="6">
        <v>702.37439999999992</v>
      </c>
    </row>
    <row r="123" spans="1:7" x14ac:dyDescent="0.35">
      <c r="A123" s="5">
        <v>39173</v>
      </c>
      <c r="B123" t="s">
        <v>42</v>
      </c>
      <c r="C123" t="s">
        <v>36</v>
      </c>
      <c r="D123" t="s">
        <v>38</v>
      </c>
      <c r="E123">
        <v>9</v>
      </c>
      <c r="F123" s="6">
        <v>2232</v>
      </c>
      <c r="G123" s="6">
        <v>669.82319999999993</v>
      </c>
    </row>
    <row r="124" spans="1:7" x14ac:dyDescent="0.35">
      <c r="A124" s="5">
        <v>39173</v>
      </c>
      <c r="B124" t="s">
        <v>43</v>
      </c>
      <c r="C124" t="s">
        <v>39</v>
      </c>
      <c r="D124" t="s">
        <v>38</v>
      </c>
      <c r="E124">
        <v>8</v>
      </c>
      <c r="F124" s="6">
        <v>2072</v>
      </c>
      <c r="G124" s="6">
        <v>878.52800000000002</v>
      </c>
    </row>
    <row r="125" spans="1:7" x14ac:dyDescent="0.35">
      <c r="A125" s="5">
        <v>39173</v>
      </c>
      <c r="B125" t="s">
        <v>42</v>
      </c>
      <c r="C125" t="s">
        <v>39</v>
      </c>
      <c r="D125" t="s">
        <v>40</v>
      </c>
      <c r="E125">
        <v>7</v>
      </c>
      <c r="F125" s="6">
        <v>2079</v>
      </c>
      <c r="G125" s="6">
        <v>719.54190000000006</v>
      </c>
    </row>
    <row r="126" spans="1:7" x14ac:dyDescent="0.35">
      <c r="A126" s="5">
        <v>39173</v>
      </c>
      <c r="B126" t="s">
        <v>44</v>
      </c>
      <c r="C126" t="s">
        <v>41</v>
      </c>
      <c r="D126" t="s">
        <v>40</v>
      </c>
      <c r="E126">
        <v>8</v>
      </c>
      <c r="F126" s="6">
        <v>2256</v>
      </c>
      <c r="G126" s="6">
        <v>679.50720000000001</v>
      </c>
    </row>
    <row r="127" spans="1:7" x14ac:dyDescent="0.35">
      <c r="A127" s="5">
        <v>39173</v>
      </c>
      <c r="B127" t="s">
        <v>44</v>
      </c>
      <c r="C127" t="s">
        <v>39</v>
      </c>
      <c r="D127" t="s">
        <v>37</v>
      </c>
      <c r="E127">
        <v>10</v>
      </c>
      <c r="F127" s="6">
        <v>2790</v>
      </c>
      <c r="G127" s="6">
        <v>1056.2939999999999</v>
      </c>
    </row>
    <row r="128" spans="1:7" x14ac:dyDescent="0.35">
      <c r="A128" s="5">
        <v>39173</v>
      </c>
      <c r="B128" t="s">
        <v>43</v>
      </c>
      <c r="C128" t="s">
        <v>39</v>
      </c>
      <c r="D128" t="s">
        <v>40</v>
      </c>
      <c r="E128">
        <v>6</v>
      </c>
      <c r="F128" s="6">
        <v>1110</v>
      </c>
      <c r="G128" s="6">
        <v>493.17299999999994</v>
      </c>
    </row>
    <row r="129" spans="1:7" x14ac:dyDescent="0.35">
      <c r="A129" s="5">
        <v>39173</v>
      </c>
      <c r="B129" t="s">
        <v>44</v>
      </c>
      <c r="C129" t="s">
        <v>36</v>
      </c>
      <c r="D129" t="s">
        <v>38</v>
      </c>
      <c r="E129">
        <v>8</v>
      </c>
      <c r="F129" s="6">
        <v>1192</v>
      </c>
      <c r="G129" s="6">
        <v>422.08720000000005</v>
      </c>
    </row>
    <row r="130" spans="1:7" x14ac:dyDescent="0.35">
      <c r="A130" s="5">
        <v>39173</v>
      </c>
      <c r="B130" t="s">
        <v>35</v>
      </c>
      <c r="C130" t="s">
        <v>36</v>
      </c>
      <c r="D130" t="s">
        <v>40</v>
      </c>
      <c r="E130">
        <v>10</v>
      </c>
      <c r="F130" s="6">
        <v>2940</v>
      </c>
      <c r="G130" s="6">
        <v>1210.104</v>
      </c>
    </row>
    <row r="131" spans="1:7" x14ac:dyDescent="0.35">
      <c r="A131" s="5">
        <v>39173</v>
      </c>
      <c r="B131" t="s">
        <v>44</v>
      </c>
      <c r="C131" t="s">
        <v>39</v>
      </c>
      <c r="D131" t="s">
        <v>40</v>
      </c>
      <c r="E131">
        <v>7</v>
      </c>
      <c r="F131" s="6">
        <v>1085</v>
      </c>
      <c r="G131" s="6">
        <v>395.80799999999999</v>
      </c>
    </row>
    <row r="132" spans="1:7" x14ac:dyDescent="0.35">
      <c r="A132" s="5">
        <v>39173</v>
      </c>
      <c r="B132" t="s">
        <v>43</v>
      </c>
      <c r="C132" t="s">
        <v>39</v>
      </c>
      <c r="D132" t="s">
        <v>40</v>
      </c>
      <c r="E132">
        <v>9</v>
      </c>
      <c r="F132" s="6">
        <v>2367</v>
      </c>
      <c r="G132" s="6">
        <v>1017.81</v>
      </c>
    </row>
    <row r="133" spans="1:7" x14ac:dyDescent="0.35">
      <c r="A133" s="5">
        <v>39173</v>
      </c>
      <c r="B133" t="s">
        <v>42</v>
      </c>
      <c r="C133" t="s">
        <v>41</v>
      </c>
      <c r="D133" t="s">
        <v>40</v>
      </c>
      <c r="E133">
        <v>8</v>
      </c>
      <c r="F133" s="6">
        <v>800</v>
      </c>
      <c r="G133" s="6">
        <v>288.64</v>
      </c>
    </row>
    <row r="134" spans="1:7" x14ac:dyDescent="0.35">
      <c r="A134" s="5">
        <v>39173</v>
      </c>
      <c r="B134" t="s">
        <v>44</v>
      </c>
      <c r="C134" t="s">
        <v>41</v>
      </c>
      <c r="D134" t="s">
        <v>37</v>
      </c>
      <c r="E134">
        <v>10</v>
      </c>
      <c r="F134" s="6">
        <v>1590</v>
      </c>
      <c r="G134" s="6">
        <v>584.48399999999992</v>
      </c>
    </row>
    <row r="135" spans="1:7" x14ac:dyDescent="0.35">
      <c r="A135" s="5">
        <v>39173</v>
      </c>
      <c r="B135" t="s">
        <v>35</v>
      </c>
      <c r="C135" t="s">
        <v>41</v>
      </c>
      <c r="D135" t="s">
        <v>37</v>
      </c>
      <c r="E135">
        <v>7</v>
      </c>
      <c r="F135" s="6">
        <v>1358</v>
      </c>
      <c r="G135" s="6">
        <v>543.87900000000002</v>
      </c>
    </row>
    <row r="136" spans="1:7" x14ac:dyDescent="0.35">
      <c r="A136" s="5">
        <v>39173</v>
      </c>
      <c r="B136" t="s">
        <v>42</v>
      </c>
      <c r="C136" t="s">
        <v>39</v>
      </c>
      <c r="D136" t="s">
        <v>37</v>
      </c>
      <c r="E136">
        <v>8</v>
      </c>
      <c r="F136" s="6">
        <v>1640</v>
      </c>
      <c r="G136" s="6">
        <v>701.26400000000001</v>
      </c>
    </row>
    <row r="137" spans="1:7" x14ac:dyDescent="0.35">
      <c r="A137" s="5">
        <v>39173</v>
      </c>
      <c r="B137" t="s">
        <v>42</v>
      </c>
      <c r="C137" t="s">
        <v>36</v>
      </c>
      <c r="D137" t="s">
        <v>40</v>
      </c>
      <c r="E137">
        <v>9</v>
      </c>
      <c r="F137" s="6">
        <v>1845</v>
      </c>
      <c r="G137" s="6">
        <v>594.09</v>
      </c>
    </row>
    <row r="138" spans="1:7" x14ac:dyDescent="0.35">
      <c r="A138" s="5">
        <v>39173</v>
      </c>
      <c r="B138" t="s">
        <v>42</v>
      </c>
      <c r="C138" t="s">
        <v>39</v>
      </c>
      <c r="D138" t="s">
        <v>38</v>
      </c>
      <c r="E138">
        <v>10</v>
      </c>
      <c r="F138" s="6">
        <v>2890</v>
      </c>
      <c r="G138" s="6">
        <v>951.96600000000012</v>
      </c>
    </row>
    <row r="139" spans="1:7" x14ac:dyDescent="0.35">
      <c r="A139" s="5">
        <v>39173</v>
      </c>
      <c r="B139" t="s">
        <v>44</v>
      </c>
      <c r="C139" t="s">
        <v>39</v>
      </c>
      <c r="D139" t="s">
        <v>38</v>
      </c>
      <c r="E139">
        <v>6</v>
      </c>
      <c r="F139" s="6">
        <v>1026</v>
      </c>
      <c r="G139" s="6">
        <v>366.48720000000003</v>
      </c>
    </row>
    <row r="140" spans="1:7" x14ac:dyDescent="0.35">
      <c r="A140" s="5">
        <v>39173</v>
      </c>
      <c r="B140" t="s">
        <v>42</v>
      </c>
      <c r="C140" t="s">
        <v>36</v>
      </c>
      <c r="D140" t="s">
        <v>37</v>
      </c>
      <c r="E140">
        <v>7</v>
      </c>
      <c r="F140" s="6">
        <v>1232</v>
      </c>
      <c r="G140" s="6">
        <v>403.48</v>
      </c>
    </row>
    <row r="141" spans="1:7" x14ac:dyDescent="0.35">
      <c r="A141" s="5">
        <v>39173</v>
      </c>
      <c r="B141" t="s">
        <v>43</v>
      </c>
      <c r="C141" t="s">
        <v>36</v>
      </c>
      <c r="D141" t="s">
        <v>40</v>
      </c>
      <c r="E141">
        <v>7</v>
      </c>
      <c r="F141" s="6">
        <v>728</v>
      </c>
      <c r="G141" s="6">
        <v>231.14000000000001</v>
      </c>
    </row>
    <row r="142" spans="1:7" x14ac:dyDescent="0.35">
      <c r="A142" s="5">
        <v>39173</v>
      </c>
      <c r="B142" t="s">
        <v>44</v>
      </c>
      <c r="C142" t="s">
        <v>36</v>
      </c>
      <c r="D142" t="s">
        <v>40</v>
      </c>
      <c r="E142">
        <v>7</v>
      </c>
      <c r="F142" s="6">
        <v>1064</v>
      </c>
      <c r="G142" s="6">
        <v>435.60159999999996</v>
      </c>
    </row>
    <row r="143" spans="1:7" x14ac:dyDescent="0.35">
      <c r="A143" s="5">
        <v>39173</v>
      </c>
      <c r="B143" t="s">
        <v>44</v>
      </c>
      <c r="C143" t="s">
        <v>41</v>
      </c>
      <c r="D143" t="s">
        <v>38</v>
      </c>
      <c r="E143">
        <v>6</v>
      </c>
      <c r="F143" s="6">
        <v>1788</v>
      </c>
      <c r="G143" s="6">
        <v>629.19719999999995</v>
      </c>
    </row>
    <row r="144" spans="1:7" x14ac:dyDescent="0.35">
      <c r="A144" s="5">
        <v>39173</v>
      </c>
      <c r="B144" t="s">
        <v>35</v>
      </c>
      <c r="C144" t="s">
        <v>39</v>
      </c>
      <c r="D144" t="s">
        <v>40</v>
      </c>
      <c r="E144">
        <v>10</v>
      </c>
      <c r="F144" s="6">
        <v>1090</v>
      </c>
      <c r="G144" s="6">
        <v>330.815</v>
      </c>
    </row>
    <row r="145" spans="1:7" x14ac:dyDescent="0.35">
      <c r="A145" s="5">
        <v>39173</v>
      </c>
      <c r="B145" t="s">
        <v>43</v>
      </c>
      <c r="C145" t="s">
        <v>36</v>
      </c>
      <c r="D145" t="s">
        <v>40</v>
      </c>
      <c r="E145">
        <v>8</v>
      </c>
      <c r="F145" s="6">
        <v>2152</v>
      </c>
      <c r="G145" s="6">
        <v>780.1</v>
      </c>
    </row>
    <row r="146" spans="1:7" x14ac:dyDescent="0.35">
      <c r="A146" s="5">
        <v>39173</v>
      </c>
      <c r="B146" t="s">
        <v>42</v>
      </c>
      <c r="C146" t="s">
        <v>41</v>
      </c>
      <c r="D146" t="s">
        <v>37</v>
      </c>
      <c r="E146">
        <v>10</v>
      </c>
      <c r="F146" s="6">
        <v>2460</v>
      </c>
      <c r="G146" s="6">
        <v>827.79000000000008</v>
      </c>
    </row>
    <row r="147" spans="1:7" x14ac:dyDescent="0.35">
      <c r="A147" s="5">
        <v>39203</v>
      </c>
      <c r="B147" t="s">
        <v>43</v>
      </c>
      <c r="C147" t="s">
        <v>36</v>
      </c>
      <c r="D147" t="s">
        <v>40</v>
      </c>
      <c r="E147">
        <v>9</v>
      </c>
      <c r="F147" s="6">
        <v>1512</v>
      </c>
      <c r="G147" s="6">
        <v>503.34479999999996</v>
      </c>
    </row>
    <row r="148" spans="1:7" x14ac:dyDescent="0.35">
      <c r="A148" s="5">
        <v>39203</v>
      </c>
      <c r="B148" t="s">
        <v>35</v>
      </c>
      <c r="C148" t="s">
        <v>41</v>
      </c>
      <c r="D148" t="s">
        <v>37</v>
      </c>
      <c r="E148">
        <v>7</v>
      </c>
      <c r="F148" s="6">
        <v>1239</v>
      </c>
      <c r="G148" s="6">
        <v>443.06639999999999</v>
      </c>
    </row>
    <row r="149" spans="1:7" x14ac:dyDescent="0.35">
      <c r="A149" s="5">
        <v>39203</v>
      </c>
      <c r="B149" t="s">
        <v>43</v>
      </c>
      <c r="C149" t="s">
        <v>36</v>
      </c>
      <c r="D149" t="s">
        <v>40</v>
      </c>
      <c r="E149">
        <v>9</v>
      </c>
      <c r="F149" s="6">
        <v>2547</v>
      </c>
      <c r="G149" s="6">
        <v>905.96789999999999</v>
      </c>
    </row>
    <row r="150" spans="1:7" x14ac:dyDescent="0.35">
      <c r="A150" s="5">
        <v>39203</v>
      </c>
      <c r="B150" t="s">
        <v>35</v>
      </c>
      <c r="C150" t="s">
        <v>36</v>
      </c>
      <c r="D150" t="s">
        <v>40</v>
      </c>
      <c r="E150">
        <v>10</v>
      </c>
      <c r="F150" s="6">
        <v>2500</v>
      </c>
      <c r="G150" s="6">
        <v>821.00000000000011</v>
      </c>
    </row>
    <row r="151" spans="1:7" x14ac:dyDescent="0.35">
      <c r="A151" s="5">
        <v>39203</v>
      </c>
      <c r="B151" t="s">
        <v>35</v>
      </c>
      <c r="C151" t="s">
        <v>41</v>
      </c>
      <c r="D151" t="s">
        <v>38</v>
      </c>
      <c r="E151">
        <v>9</v>
      </c>
      <c r="F151" s="6">
        <v>2574</v>
      </c>
      <c r="G151" s="6">
        <v>925.61039999999991</v>
      </c>
    </row>
    <row r="152" spans="1:7" x14ac:dyDescent="0.35">
      <c r="A152" s="5">
        <v>39203</v>
      </c>
      <c r="B152" t="s">
        <v>35</v>
      </c>
      <c r="C152" t="s">
        <v>36</v>
      </c>
      <c r="D152" t="s">
        <v>38</v>
      </c>
      <c r="E152">
        <v>8</v>
      </c>
      <c r="F152" s="6">
        <v>1808</v>
      </c>
      <c r="G152" s="6">
        <v>608.39200000000005</v>
      </c>
    </row>
    <row r="153" spans="1:7" x14ac:dyDescent="0.35">
      <c r="A153" s="5">
        <v>39203</v>
      </c>
      <c r="B153" t="s">
        <v>35</v>
      </c>
      <c r="C153" t="s">
        <v>36</v>
      </c>
      <c r="D153" t="s">
        <v>37</v>
      </c>
      <c r="E153">
        <v>7</v>
      </c>
      <c r="F153" s="6">
        <v>707</v>
      </c>
      <c r="G153" s="6">
        <v>294.67759999999998</v>
      </c>
    </row>
    <row r="154" spans="1:7" x14ac:dyDescent="0.35">
      <c r="A154" s="5">
        <v>39203</v>
      </c>
      <c r="B154" t="s">
        <v>43</v>
      </c>
      <c r="C154" t="s">
        <v>36</v>
      </c>
      <c r="D154" t="s">
        <v>40</v>
      </c>
      <c r="E154">
        <v>7</v>
      </c>
      <c r="F154" s="6">
        <v>1911</v>
      </c>
      <c r="G154" s="6">
        <v>724.46010000000001</v>
      </c>
    </row>
    <row r="155" spans="1:7" x14ac:dyDescent="0.35">
      <c r="A155" s="5">
        <v>39203</v>
      </c>
      <c r="B155" t="s">
        <v>43</v>
      </c>
      <c r="C155" t="s">
        <v>39</v>
      </c>
      <c r="D155" t="s">
        <v>40</v>
      </c>
      <c r="E155">
        <v>7</v>
      </c>
      <c r="F155" s="6">
        <v>1820</v>
      </c>
      <c r="G155" s="6">
        <v>732.73199999999997</v>
      </c>
    </row>
    <row r="156" spans="1:7" x14ac:dyDescent="0.35">
      <c r="A156" s="5">
        <v>39203</v>
      </c>
      <c r="B156" t="s">
        <v>44</v>
      </c>
      <c r="C156" t="s">
        <v>39</v>
      </c>
      <c r="D156" t="s">
        <v>37</v>
      </c>
      <c r="E156">
        <v>10</v>
      </c>
      <c r="F156" s="6">
        <v>1940</v>
      </c>
      <c r="G156" s="6">
        <v>820.23199999999997</v>
      </c>
    </row>
    <row r="157" spans="1:7" x14ac:dyDescent="0.35">
      <c r="A157" s="5">
        <v>39203</v>
      </c>
      <c r="B157" t="s">
        <v>44</v>
      </c>
      <c r="C157" t="s">
        <v>36</v>
      </c>
      <c r="D157" t="s">
        <v>38</v>
      </c>
      <c r="E157">
        <v>9</v>
      </c>
      <c r="F157" s="6">
        <v>1314</v>
      </c>
      <c r="G157" s="6">
        <v>451.2276</v>
      </c>
    </row>
    <row r="158" spans="1:7" x14ac:dyDescent="0.35">
      <c r="A158" s="5">
        <v>39203</v>
      </c>
      <c r="B158" t="s">
        <v>35</v>
      </c>
      <c r="C158" t="s">
        <v>41</v>
      </c>
      <c r="D158" t="s">
        <v>40</v>
      </c>
      <c r="E158">
        <v>10</v>
      </c>
      <c r="F158" s="6">
        <v>2610</v>
      </c>
      <c r="G158" s="6">
        <v>987.36300000000006</v>
      </c>
    </row>
    <row r="159" spans="1:7" x14ac:dyDescent="0.35">
      <c r="A159" s="5">
        <v>39203</v>
      </c>
      <c r="B159" t="s">
        <v>42</v>
      </c>
      <c r="C159" t="s">
        <v>39</v>
      </c>
      <c r="D159" t="s">
        <v>40</v>
      </c>
      <c r="E159">
        <v>9</v>
      </c>
      <c r="F159" s="6">
        <v>2610</v>
      </c>
      <c r="G159" s="6">
        <v>1143.18</v>
      </c>
    </row>
    <row r="160" spans="1:7" x14ac:dyDescent="0.35">
      <c r="A160" s="5">
        <v>39203</v>
      </c>
      <c r="B160" t="s">
        <v>35</v>
      </c>
      <c r="C160" t="s">
        <v>39</v>
      </c>
      <c r="D160" t="s">
        <v>40</v>
      </c>
      <c r="E160">
        <v>9</v>
      </c>
      <c r="F160" s="6">
        <v>2322</v>
      </c>
      <c r="G160" s="6">
        <v>912.08159999999998</v>
      </c>
    </row>
    <row r="161" spans="1:7" x14ac:dyDescent="0.35">
      <c r="A161" s="5">
        <v>39203</v>
      </c>
      <c r="B161" t="s">
        <v>42</v>
      </c>
      <c r="C161" t="s">
        <v>41</v>
      </c>
      <c r="D161" t="s">
        <v>38</v>
      </c>
      <c r="E161">
        <v>10</v>
      </c>
      <c r="F161" s="6">
        <v>1030</v>
      </c>
      <c r="G161" s="6">
        <v>354.73199999999997</v>
      </c>
    </row>
    <row r="162" spans="1:7" x14ac:dyDescent="0.35">
      <c r="A162" s="5">
        <v>39203</v>
      </c>
      <c r="B162" t="s">
        <v>42</v>
      </c>
      <c r="C162" t="s">
        <v>39</v>
      </c>
      <c r="D162" t="s">
        <v>38</v>
      </c>
      <c r="E162">
        <v>6</v>
      </c>
      <c r="F162" s="6">
        <v>618</v>
      </c>
      <c r="G162" s="6">
        <v>237.06479999999999</v>
      </c>
    </row>
    <row r="163" spans="1:7" x14ac:dyDescent="0.35">
      <c r="A163" s="5">
        <v>39203</v>
      </c>
      <c r="B163" t="s">
        <v>35</v>
      </c>
      <c r="C163" t="s">
        <v>39</v>
      </c>
      <c r="D163" t="s">
        <v>37</v>
      </c>
      <c r="E163">
        <v>9</v>
      </c>
      <c r="F163" s="6">
        <v>1197</v>
      </c>
      <c r="G163" s="6">
        <v>451.62810000000002</v>
      </c>
    </row>
    <row r="164" spans="1:7" x14ac:dyDescent="0.35">
      <c r="A164" s="5">
        <v>39203</v>
      </c>
      <c r="B164" t="s">
        <v>42</v>
      </c>
      <c r="C164" t="s">
        <v>36</v>
      </c>
      <c r="D164" t="s">
        <v>38</v>
      </c>
      <c r="E164">
        <v>10</v>
      </c>
      <c r="F164" s="6">
        <v>2760</v>
      </c>
      <c r="G164" s="6">
        <v>864.4319999999999</v>
      </c>
    </row>
    <row r="165" spans="1:7" x14ac:dyDescent="0.35">
      <c r="A165" s="5">
        <v>39203</v>
      </c>
      <c r="B165" t="s">
        <v>43</v>
      </c>
      <c r="C165" t="s">
        <v>36</v>
      </c>
      <c r="D165" t="s">
        <v>40</v>
      </c>
      <c r="E165">
        <v>10</v>
      </c>
      <c r="F165" s="6">
        <v>1640</v>
      </c>
      <c r="G165" s="6">
        <v>611.88400000000001</v>
      </c>
    </row>
    <row r="166" spans="1:7" x14ac:dyDescent="0.35">
      <c r="A166" s="5">
        <v>39203</v>
      </c>
      <c r="B166" t="s">
        <v>44</v>
      </c>
      <c r="C166" t="s">
        <v>41</v>
      </c>
      <c r="D166" t="s">
        <v>40</v>
      </c>
      <c r="E166">
        <v>7</v>
      </c>
      <c r="F166" s="6">
        <v>903</v>
      </c>
      <c r="G166" s="6">
        <v>324.26729999999998</v>
      </c>
    </row>
    <row r="167" spans="1:7" x14ac:dyDescent="0.35">
      <c r="A167" s="5">
        <v>39203</v>
      </c>
      <c r="B167" t="s">
        <v>44</v>
      </c>
      <c r="C167" t="s">
        <v>39</v>
      </c>
      <c r="D167" t="s">
        <v>40</v>
      </c>
      <c r="E167">
        <v>10</v>
      </c>
      <c r="F167" s="6">
        <v>2410</v>
      </c>
      <c r="G167" s="6">
        <v>777.94799999999998</v>
      </c>
    </row>
    <row r="168" spans="1:7" x14ac:dyDescent="0.35">
      <c r="A168" s="5">
        <v>39203</v>
      </c>
      <c r="B168" t="s">
        <v>44</v>
      </c>
      <c r="C168" t="s">
        <v>39</v>
      </c>
      <c r="D168" t="s">
        <v>38</v>
      </c>
      <c r="E168">
        <v>9</v>
      </c>
      <c r="F168" s="6">
        <v>2268</v>
      </c>
      <c r="G168" s="6">
        <v>972.29160000000002</v>
      </c>
    </row>
    <row r="169" spans="1:7" x14ac:dyDescent="0.35">
      <c r="A169" s="5">
        <v>39203</v>
      </c>
      <c r="B169" t="s">
        <v>44</v>
      </c>
      <c r="C169" t="s">
        <v>36</v>
      </c>
      <c r="D169" t="s">
        <v>40</v>
      </c>
      <c r="E169">
        <v>10</v>
      </c>
      <c r="F169" s="6">
        <v>1120</v>
      </c>
      <c r="G169" s="6">
        <v>408.01600000000002</v>
      </c>
    </row>
    <row r="170" spans="1:7" x14ac:dyDescent="0.35">
      <c r="A170" s="5">
        <v>39203</v>
      </c>
      <c r="B170" t="s">
        <v>42</v>
      </c>
      <c r="C170" t="s">
        <v>41</v>
      </c>
      <c r="D170" t="s">
        <v>40</v>
      </c>
      <c r="E170">
        <v>7</v>
      </c>
      <c r="F170" s="6">
        <v>1043</v>
      </c>
      <c r="G170" s="6">
        <v>345.65019999999998</v>
      </c>
    </row>
    <row r="171" spans="1:7" x14ac:dyDescent="0.35">
      <c r="A171" s="5">
        <v>39203</v>
      </c>
      <c r="B171" t="s">
        <v>44</v>
      </c>
      <c r="C171" t="s">
        <v>36</v>
      </c>
      <c r="D171" t="s">
        <v>37</v>
      </c>
      <c r="E171">
        <v>6</v>
      </c>
      <c r="F171" s="6">
        <v>1056</v>
      </c>
      <c r="G171" s="6">
        <v>362.10239999999999</v>
      </c>
    </row>
    <row r="172" spans="1:7" x14ac:dyDescent="0.35">
      <c r="A172" s="5">
        <v>39203</v>
      </c>
      <c r="B172" t="s">
        <v>42</v>
      </c>
      <c r="C172" t="s">
        <v>36</v>
      </c>
      <c r="D172" t="s">
        <v>37</v>
      </c>
      <c r="E172">
        <v>8</v>
      </c>
      <c r="F172" s="6">
        <v>1944</v>
      </c>
      <c r="G172" s="6">
        <v>724.91759999999999</v>
      </c>
    </row>
    <row r="173" spans="1:7" x14ac:dyDescent="0.35">
      <c r="A173" s="5">
        <v>39203</v>
      </c>
      <c r="B173" t="s">
        <v>42</v>
      </c>
      <c r="C173" t="s">
        <v>36</v>
      </c>
      <c r="D173" t="s">
        <v>40</v>
      </c>
      <c r="E173">
        <v>10</v>
      </c>
      <c r="F173" s="6">
        <v>3000</v>
      </c>
      <c r="G173" s="6">
        <v>1312.5</v>
      </c>
    </row>
    <row r="174" spans="1:7" x14ac:dyDescent="0.35">
      <c r="A174" s="5">
        <v>39203</v>
      </c>
      <c r="B174" t="s">
        <v>43</v>
      </c>
      <c r="C174" t="s">
        <v>36</v>
      </c>
      <c r="D174" t="s">
        <v>38</v>
      </c>
      <c r="E174">
        <v>6</v>
      </c>
      <c r="F174" s="6">
        <v>780</v>
      </c>
      <c r="G174" s="6">
        <v>304.59000000000003</v>
      </c>
    </row>
    <row r="175" spans="1:7" x14ac:dyDescent="0.35">
      <c r="A175" s="5">
        <v>39203</v>
      </c>
      <c r="B175" t="s">
        <v>42</v>
      </c>
      <c r="C175" t="s">
        <v>39</v>
      </c>
      <c r="D175" t="s">
        <v>37</v>
      </c>
      <c r="E175">
        <v>10</v>
      </c>
      <c r="F175" s="6">
        <v>1500</v>
      </c>
      <c r="G175" s="6">
        <v>508.2</v>
      </c>
    </row>
    <row r="176" spans="1:7" x14ac:dyDescent="0.35">
      <c r="A176" s="5">
        <v>39203</v>
      </c>
      <c r="B176" t="s">
        <v>35</v>
      </c>
      <c r="C176" t="s">
        <v>39</v>
      </c>
      <c r="D176" t="s">
        <v>38</v>
      </c>
      <c r="E176">
        <v>9</v>
      </c>
      <c r="F176" s="6">
        <v>2106</v>
      </c>
      <c r="G176" s="6">
        <v>908.73900000000003</v>
      </c>
    </row>
    <row r="177" spans="1:7" x14ac:dyDescent="0.35">
      <c r="A177" s="5">
        <v>39203</v>
      </c>
      <c r="B177" t="s">
        <v>43</v>
      </c>
      <c r="C177" t="s">
        <v>39</v>
      </c>
      <c r="D177" t="s">
        <v>40</v>
      </c>
      <c r="E177">
        <v>9</v>
      </c>
      <c r="F177" s="6">
        <v>1305</v>
      </c>
      <c r="G177" s="6">
        <v>400.37400000000002</v>
      </c>
    </row>
    <row r="178" spans="1:7" x14ac:dyDescent="0.35">
      <c r="A178" s="5">
        <v>39203</v>
      </c>
      <c r="B178" t="s">
        <v>44</v>
      </c>
      <c r="C178" t="s">
        <v>41</v>
      </c>
      <c r="D178" t="s">
        <v>38</v>
      </c>
      <c r="E178">
        <v>10</v>
      </c>
      <c r="F178" s="6">
        <v>2240</v>
      </c>
      <c r="G178" s="6">
        <v>721.952</v>
      </c>
    </row>
    <row r="179" spans="1:7" x14ac:dyDescent="0.35">
      <c r="A179" s="5">
        <v>39203</v>
      </c>
      <c r="B179" t="s">
        <v>44</v>
      </c>
      <c r="C179" t="s">
        <v>41</v>
      </c>
      <c r="D179" t="s">
        <v>37</v>
      </c>
      <c r="E179">
        <v>6</v>
      </c>
      <c r="F179" s="6">
        <v>1596</v>
      </c>
      <c r="G179" s="6">
        <v>491.24880000000002</v>
      </c>
    </row>
    <row r="180" spans="1:7" x14ac:dyDescent="0.35">
      <c r="A180" s="5">
        <v>39203</v>
      </c>
      <c r="B180" t="s">
        <v>43</v>
      </c>
      <c r="C180" t="s">
        <v>39</v>
      </c>
      <c r="D180" t="s">
        <v>38</v>
      </c>
      <c r="E180">
        <v>8</v>
      </c>
      <c r="F180" s="6">
        <v>1904</v>
      </c>
      <c r="G180" s="6">
        <v>643.93280000000004</v>
      </c>
    </row>
    <row r="181" spans="1:7" x14ac:dyDescent="0.35">
      <c r="A181" s="5">
        <v>39203</v>
      </c>
      <c r="B181" t="s">
        <v>42</v>
      </c>
      <c r="C181" t="s">
        <v>41</v>
      </c>
      <c r="D181" t="s">
        <v>37</v>
      </c>
      <c r="E181">
        <v>8</v>
      </c>
      <c r="F181" s="6">
        <v>1896</v>
      </c>
      <c r="G181" s="6">
        <v>680.28480000000002</v>
      </c>
    </row>
    <row r="182" spans="1:7" x14ac:dyDescent="0.35">
      <c r="A182" s="5">
        <v>39203</v>
      </c>
      <c r="B182" t="s">
        <v>43</v>
      </c>
      <c r="C182" t="s">
        <v>39</v>
      </c>
      <c r="D182" t="s">
        <v>40</v>
      </c>
      <c r="E182">
        <v>7</v>
      </c>
      <c r="F182" s="6">
        <v>763</v>
      </c>
      <c r="G182" s="6">
        <v>333.27840000000003</v>
      </c>
    </row>
    <row r="183" spans="1:7" x14ac:dyDescent="0.35">
      <c r="A183" s="5">
        <v>39234</v>
      </c>
      <c r="B183" t="s">
        <v>43</v>
      </c>
      <c r="C183" t="s">
        <v>36</v>
      </c>
      <c r="D183" t="s">
        <v>40</v>
      </c>
      <c r="E183">
        <v>10</v>
      </c>
      <c r="F183" s="6">
        <v>2960</v>
      </c>
      <c r="G183" s="6">
        <v>1091.944</v>
      </c>
    </row>
    <row r="184" spans="1:7" x14ac:dyDescent="0.35">
      <c r="A184" s="5">
        <v>39234</v>
      </c>
      <c r="B184" t="s">
        <v>43</v>
      </c>
      <c r="C184" t="s">
        <v>36</v>
      </c>
      <c r="D184" t="s">
        <v>40</v>
      </c>
      <c r="E184">
        <v>8</v>
      </c>
      <c r="F184" s="6">
        <v>2080</v>
      </c>
      <c r="G184" s="6">
        <v>691.6</v>
      </c>
    </row>
    <row r="185" spans="1:7" x14ac:dyDescent="0.35">
      <c r="A185" s="5">
        <v>39234</v>
      </c>
      <c r="B185" t="s">
        <v>42</v>
      </c>
      <c r="C185" t="s">
        <v>41</v>
      </c>
      <c r="D185" t="s">
        <v>37</v>
      </c>
      <c r="E185">
        <v>8</v>
      </c>
      <c r="F185" s="6">
        <v>1552</v>
      </c>
      <c r="G185" s="6">
        <v>661.30719999999997</v>
      </c>
    </row>
    <row r="186" spans="1:7" x14ac:dyDescent="0.35">
      <c r="A186" s="5">
        <v>39234</v>
      </c>
      <c r="B186" t="s">
        <v>43</v>
      </c>
      <c r="C186" t="s">
        <v>39</v>
      </c>
      <c r="D186" t="s">
        <v>38</v>
      </c>
      <c r="E186">
        <v>9</v>
      </c>
      <c r="F186" s="6">
        <v>1485</v>
      </c>
      <c r="G186" s="6">
        <v>641.52</v>
      </c>
    </row>
    <row r="187" spans="1:7" x14ac:dyDescent="0.35">
      <c r="A187" s="5">
        <v>39234</v>
      </c>
      <c r="B187" t="s">
        <v>44</v>
      </c>
      <c r="C187" t="s">
        <v>39</v>
      </c>
      <c r="D187" t="s">
        <v>37</v>
      </c>
      <c r="E187">
        <v>9</v>
      </c>
      <c r="F187" s="6">
        <v>2007</v>
      </c>
      <c r="G187" s="6">
        <v>669.33450000000005</v>
      </c>
    </row>
    <row r="188" spans="1:7" x14ac:dyDescent="0.35">
      <c r="A188" s="5">
        <v>39234</v>
      </c>
      <c r="B188" t="s">
        <v>42</v>
      </c>
      <c r="C188" t="s">
        <v>39</v>
      </c>
      <c r="D188" t="s">
        <v>40</v>
      </c>
      <c r="E188">
        <v>7</v>
      </c>
      <c r="F188" s="6">
        <v>1435</v>
      </c>
      <c r="G188" s="6">
        <v>441.69300000000004</v>
      </c>
    </row>
    <row r="189" spans="1:7" x14ac:dyDescent="0.35">
      <c r="A189" s="5">
        <v>39234</v>
      </c>
      <c r="B189" t="s">
        <v>42</v>
      </c>
      <c r="C189" t="s">
        <v>36</v>
      </c>
      <c r="D189" t="s">
        <v>37</v>
      </c>
      <c r="E189">
        <v>8</v>
      </c>
      <c r="F189" s="6">
        <v>1280</v>
      </c>
      <c r="G189" s="6">
        <v>546.17600000000004</v>
      </c>
    </row>
    <row r="190" spans="1:7" x14ac:dyDescent="0.35">
      <c r="A190" s="5">
        <v>39234</v>
      </c>
      <c r="B190" t="s">
        <v>44</v>
      </c>
      <c r="C190" t="s">
        <v>36</v>
      </c>
      <c r="D190" t="s">
        <v>40</v>
      </c>
      <c r="E190">
        <v>10</v>
      </c>
      <c r="F190" s="6">
        <v>1070</v>
      </c>
      <c r="G190" s="6">
        <v>395.15100000000001</v>
      </c>
    </row>
    <row r="191" spans="1:7" x14ac:dyDescent="0.35">
      <c r="A191" s="5">
        <v>39234</v>
      </c>
      <c r="B191" t="s">
        <v>44</v>
      </c>
      <c r="C191" t="s">
        <v>39</v>
      </c>
      <c r="D191" t="s">
        <v>38</v>
      </c>
      <c r="E191">
        <v>8</v>
      </c>
      <c r="F191" s="6">
        <v>1304</v>
      </c>
      <c r="G191" s="6">
        <v>505.82160000000005</v>
      </c>
    </row>
    <row r="192" spans="1:7" x14ac:dyDescent="0.35">
      <c r="A192" s="5">
        <v>39234</v>
      </c>
      <c r="B192" t="s">
        <v>42</v>
      </c>
      <c r="C192" t="s">
        <v>39</v>
      </c>
      <c r="D192" t="s">
        <v>37</v>
      </c>
      <c r="E192">
        <v>6</v>
      </c>
      <c r="F192" s="6">
        <v>942</v>
      </c>
      <c r="G192" s="6">
        <v>405.71940000000001</v>
      </c>
    </row>
    <row r="193" spans="1:7" x14ac:dyDescent="0.35">
      <c r="A193" s="5">
        <v>39234</v>
      </c>
      <c r="B193" t="s">
        <v>42</v>
      </c>
      <c r="C193" t="s">
        <v>41</v>
      </c>
      <c r="D193" t="s">
        <v>40</v>
      </c>
      <c r="E193">
        <v>10</v>
      </c>
      <c r="F193" s="6">
        <v>2750</v>
      </c>
      <c r="G193" s="6">
        <v>1006.225</v>
      </c>
    </row>
    <row r="194" spans="1:7" x14ac:dyDescent="0.35">
      <c r="A194" s="5">
        <v>39234</v>
      </c>
      <c r="B194" t="s">
        <v>35</v>
      </c>
      <c r="C194" t="s">
        <v>41</v>
      </c>
      <c r="D194" t="s">
        <v>40</v>
      </c>
      <c r="E194">
        <v>10</v>
      </c>
      <c r="F194" s="6">
        <v>2520</v>
      </c>
      <c r="G194" s="6">
        <v>867.38400000000001</v>
      </c>
    </row>
    <row r="195" spans="1:7" x14ac:dyDescent="0.35">
      <c r="A195" s="5">
        <v>39234</v>
      </c>
      <c r="B195" t="s">
        <v>35</v>
      </c>
      <c r="C195" t="s">
        <v>39</v>
      </c>
      <c r="D195" t="s">
        <v>38</v>
      </c>
      <c r="E195">
        <v>8</v>
      </c>
      <c r="F195" s="6">
        <v>1512</v>
      </c>
      <c r="G195" s="6">
        <v>607.06799999999998</v>
      </c>
    </row>
    <row r="196" spans="1:7" x14ac:dyDescent="0.35">
      <c r="A196" s="5">
        <v>39234</v>
      </c>
      <c r="B196" t="s">
        <v>42</v>
      </c>
      <c r="C196" t="s">
        <v>41</v>
      </c>
      <c r="D196" t="s">
        <v>38</v>
      </c>
      <c r="E196">
        <v>10</v>
      </c>
      <c r="F196" s="6">
        <v>1740</v>
      </c>
      <c r="G196" s="6">
        <v>595.77599999999995</v>
      </c>
    </row>
    <row r="197" spans="1:7" x14ac:dyDescent="0.35">
      <c r="A197" s="5">
        <v>39234</v>
      </c>
      <c r="B197" t="s">
        <v>35</v>
      </c>
      <c r="C197" t="s">
        <v>36</v>
      </c>
      <c r="D197" t="s">
        <v>40</v>
      </c>
      <c r="E197">
        <v>7</v>
      </c>
      <c r="F197" s="6">
        <v>1134</v>
      </c>
      <c r="G197" s="6">
        <v>479.79539999999997</v>
      </c>
    </row>
    <row r="198" spans="1:7" x14ac:dyDescent="0.35">
      <c r="A198" s="5">
        <v>39234</v>
      </c>
      <c r="B198" t="s">
        <v>42</v>
      </c>
      <c r="C198" t="s">
        <v>36</v>
      </c>
      <c r="D198" t="s">
        <v>40</v>
      </c>
      <c r="E198">
        <v>10</v>
      </c>
      <c r="F198" s="6">
        <v>2840</v>
      </c>
      <c r="G198" s="6">
        <v>1112.9960000000001</v>
      </c>
    </row>
    <row r="199" spans="1:7" x14ac:dyDescent="0.35">
      <c r="A199" s="5">
        <v>39234</v>
      </c>
      <c r="B199" t="s">
        <v>44</v>
      </c>
      <c r="C199" t="s">
        <v>41</v>
      </c>
      <c r="D199" t="s">
        <v>37</v>
      </c>
      <c r="E199">
        <v>8</v>
      </c>
      <c r="F199" s="6">
        <v>984</v>
      </c>
      <c r="G199" s="6">
        <v>426.46559999999999</v>
      </c>
    </row>
    <row r="200" spans="1:7" x14ac:dyDescent="0.35">
      <c r="A200" s="5">
        <v>39234</v>
      </c>
      <c r="B200" t="s">
        <v>44</v>
      </c>
      <c r="C200" t="s">
        <v>36</v>
      </c>
      <c r="D200" t="s">
        <v>38</v>
      </c>
      <c r="E200">
        <v>10</v>
      </c>
      <c r="F200" s="6">
        <v>1420</v>
      </c>
      <c r="G200" s="6">
        <v>574.24799999999993</v>
      </c>
    </row>
    <row r="201" spans="1:7" x14ac:dyDescent="0.35">
      <c r="A201" s="5">
        <v>39234</v>
      </c>
      <c r="B201" t="s">
        <v>43</v>
      </c>
      <c r="C201" t="s">
        <v>39</v>
      </c>
      <c r="D201" t="s">
        <v>40</v>
      </c>
      <c r="E201">
        <v>8</v>
      </c>
      <c r="F201" s="6">
        <v>1200</v>
      </c>
      <c r="G201" s="6">
        <v>459.24</v>
      </c>
    </row>
    <row r="202" spans="1:7" x14ac:dyDescent="0.35">
      <c r="A202" s="5">
        <v>39234</v>
      </c>
      <c r="B202" t="s">
        <v>43</v>
      </c>
      <c r="C202" t="s">
        <v>36</v>
      </c>
      <c r="D202" t="s">
        <v>40</v>
      </c>
      <c r="E202">
        <v>7</v>
      </c>
      <c r="F202" s="6">
        <v>868</v>
      </c>
      <c r="G202" s="6">
        <v>297.89760000000001</v>
      </c>
    </row>
    <row r="203" spans="1:7" x14ac:dyDescent="0.35">
      <c r="A203" s="5">
        <v>39234</v>
      </c>
      <c r="B203" t="s">
        <v>44</v>
      </c>
      <c r="C203" t="s">
        <v>36</v>
      </c>
      <c r="D203" t="s">
        <v>37</v>
      </c>
      <c r="E203">
        <v>9</v>
      </c>
      <c r="F203" s="6">
        <v>2007</v>
      </c>
      <c r="G203" s="6">
        <v>894.11850000000004</v>
      </c>
    </row>
    <row r="204" spans="1:7" x14ac:dyDescent="0.35">
      <c r="A204" s="5">
        <v>39234</v>
      </c>
      <c r="B204" t="s">
        <v>35</v>
      </c>
      <c r="C204" t="s">
        <v>41</v>
      </c>
      <c r="D204" t="s">
        <v>38</v>
      </c>
      <c r="E204">
        <v>8</v>
      </c>
      <c r="F204" s="6">
        <v>1320</v>
      </c>
      <c r="G204" s="6">
        <v>431.50800000000004</v>
      </c>
    </row>
    <row r="205" spans="1:7" x14ac:dyDescent="0.35">
      <c r="A205" s="5">
        <v>39234</v>
      </c>
      <c r="B205" t="s">
        <v>44</v>
      </c>
      <c r="C205" t="s">
        <v>41</v>
      </c>
      <c r="D205" t="s">
        <v>38</v>
      </c>
      <c r="E205">
        <v>7</v>
      </c>
      <c r="F205" s="6">
        <v>2065</v>
      </c>
      <c r="G205" s="6">
        <v>811.13199999999995</v>
      </c>
    </row>
    <row r="206" spans="1:7" x14ac:dyDescent="0.35">
      <c r="A206" s="5">
        <v>39234</v>
      </c>
      <c r="B206" t="s">
        <v>43</v>
      </c>
      <c r="C206" t="s">
        <v>39</v>
      </c>
      <c r="D206" t="s">
        <v>40</v>
      </c>
      <c r="E206">
        <v>8</v>
      </c>
      <c r="F206" s="6">
        <v>2096</v>
      </c>
      <c r="G206" s="6">
        <v>763.78240000000005</v>
      </c>
    </row>
    <row r="207" spans="1:7" x14ac:dyDescent="0.35">
      <c r="A207" s="5">
        <v>39234</v>
      </c>
      <c r="B207" t="s">
        <v>35</v>
      </c>
      <c r="C207" t="s">
        <v>36</v>
      </c>
      <c r="D207" t="s">
        <v>37</v>
      </c>
      <c r="E207">
        <v>10</v>
      </c>
      <c r="F207" s="6">
        <v>1600</v>
      </c>
      <c r="G207" s="6">
        <v>565.43999999999994</v>
      </c>
    </row>
    <row r="208" spans="1:7" x14ac:dyDescent="0.35">
      <c r="A208" s="5">
        <v>39234</v>
      </c>
      <c r="B208" t="s">
        <v>42</v>
      </c>
      <c r="C208" t="s">
        <v>39</v>
      </c>
      <c r="D208" t="s">
        <v>38</v>
      </c>
      <c r="E208">
        <v>9</v>
      </c>
      <c r="F208" s="6">
        <v>1764</v>
      </c>
      <c r="G208" s="6">
        <v>635.21639999999991</v>
      </c>
    </row>
    <row r="209" spans="1:7" x14ac:dyDescent="0.35">
      <c r="A209" s="5">
        <v>39234</v>
      </c>
      <c r="B209" t="s">
        <v>42</v>
      </c>
      <c r="C209" t="s">
        <v>36</v>
      </c>
      <c r="D209" t="s">
        <v>38</v>
      </c>
      <c r="E209">
        <v>7</v>
      </c>
      <c r="F209" s="6">
        <v>1666</v>
      </c>
      <c r="G209" s="6">
        <v>524.95659999999998</v>
      </c>
    </row>
    <row r="210" spans="1:7" x14ac:dyDescent="0.35">
      <c r="A210" s="5">
        <v>39234</v>
      </c>
      <c r="B210" t="s">
        <v>44</v>
      </c>
      <c r="C210" t="s">
        <v>41</v>
      </c>
      <c r="D210" t="s">
        <v>40</v>
      </c>
      <c r="E210">
        <v>8</v>
      </c>
      <c r="F210" s="6">
        <v>1880</v>
      </c>
      <c r="G210" s="6">
        <v>698.42</v>
      </c>
    </row>
    <row r="211" spans="1:7" x14ac:dyDescent="0.35">
      <c r="A211" s="5">
        <v>39234</v>
      </c>
      <c r="B211" t="s">
        <v>35</v>
      </c>
      <c r="C211" t="s">
        <v>39</v>
      </c>
      <c r="D211" t="s">
        <v>37</v>
      </c>
      <c r="E211">
        <v>10</v>
      </c>
      <c r="F211" s="6">
        <v>2960</v>
      </c>
      <c r="G211" s="6">
        <v>1198.2080000000001</v>
      </c>
    </row>
    <row r="212" spans="1:7" x14ac:dyDescent="0.35">
      <c r="A212" s="5">
        <v>39234</v>
      </c>
      <c r="B212" t="s">
        <v>43</v>
      </c>
      <c r="C212" t="s">
        <v>39</v>
      </c>
      <c r="D212" t="s">
        <v>40</v>
      </c>
      <c r="E212">
        <v>10</v>
      </c>
      <c r="F212" s="6">
        <v>1590</v>
      </c>
      <c r="G212" s="6">
        <v>563.01900000000001</v>
      </c>
    </row>
    <row r="213" spans="1:7" x14ac:dyDescent="0.35">
      <c r="A213" s="5">
        <v>39234</v>
      </c>
      <c r="B213" t="s">
        <v>43</v>
      </c>
      <c r="C213" t="s">
        <v>36</v>
      </c>
      <c r="D213" t="s">
        <v>40</v>
      </c>
      <c r="E213">
        <v>10</v>
      </c>
      <c r="F213" s="6">
        <v>2710</v>
      </c>
      <c r="G213" s="6">
        <v>1109.203</v>
      </c>
    </row>
    <row r="214" spans="1:7" x14ac:dyDescent="0.35">
      <c r="A214" s="5">
        <v>39234</v>
      </c>
      <c r="B214" t="s">
        <v>44</v>
      </c>
      <c r="C214" t="s">
        <v>39</v>
      </c>
      <c r="D214" t="s">
        <v>40</v>
      </c>
      <c r="E214">
        <v>6</v>
      </c>
      <c r="F214" s="6">
        <v>738</v>
      </c>
      <c r="G214" s="6">
        <v>312.3954</v>
      </c>
    </row>
    <row r="215" spans="1:7" x14ac:dyDescent="0.35">
      <c r="A215" s="5">
        <v>39234</v>
      </c>
      <c r="B215" t="s">
        <v>35</v>
      </c>
      <c r="C215" t="s">
        <v>41</v>
      </c>
      <c r="D215" t="s">
        <v>37</v>
      </c>
      <c r="E215">
        <v>9</v>
      </c>
      <c r="F215" s="6">
        <v>1026</v>
      </c>
      <c r="G215" s="6">
        <v>435.22920000000005</v>
      </c>
    </row>
    <row r="216" spans="1:7" x14ac:dyDescent="0.35">
      <c r="A216" s="5">
        <v>39234</v>
      </c>
      <c r="B216" t="s">
        <v>35</v>
      </c>
      <c r="C216" t="s">
        <v>39</v>
      </c>
      <c r="D216" t="s">
        <v>40</v>
      </c>
      <c r="E216">
        <v>7</v>
      </c>
      <c r="F216" s="6">
        <v>1470</v>
      </c>
      <c r="G216" s="6">
        <v>559.33500000000004</v>
      </c>
    </row>
    <row r="217" spans="1:7" x14ac:dyDescent="0.35">
      <c r="A217" s="5">
        <v>39234</v>
      </c>
      <c r="B217" t="s">
        <v>43</v>
      </c>
      <c r="C217" t="s">
        <v>36</v>
      </c>
      <c r="D217" t="s">
        <v>38</v>
      </c>
      <c r="E217">
        <v>8</v>
      </c>
      <c r="F217" s="6">
        <v>1736</v>
      </c>
      <c r="G217" s="6">
        <v>667.49199999999996</v>
      </c>
    </row>
    <row r="218" spans="1:7" x14ac:dyDescent="0.35">
      <c r="A218" s="5">
        <v>39234</v>
      </c>
      <c r="B218" t="s">
        <v>35</v>
      </c>
      <c r="C218" t="s">
        <v>36</v>
      </c>
      <c r="D218" t="s">
        <v>38</v>
      </c>
      <c r="E218">
        <v>9</v>
      </c>
      <c r="F218" s="6">
        <v>2646</v>
      </c>
      <c r="G218" s="6">
        <v>1161.3294000000001</v>
      </c>
    </row>
    <row r="219" spans="1:7" x14ac:dyDescent="0.35">
      <c r="A219" s="5">
        <v>39264</v>
      </c>
      <c r="B219" t="s">
        <v>42</v>
      </c>
      <c r="C219" t="s">
        <v>39</v>
      </c>
      <c r="D219" t="s">
        <v>37</v>
      </c>
      <c r="E219">
        <v>6</v>
      </c>
      <c r="F219" s="6">
        <v>1350</v>
      </c>
      <c r="G219" s="6">
        <v>409.85999999999996</v>
      </c>
    </row>
    <row r="220" spans="1:7" x14ac:dyDescent="0.35">
      <c r="A220" s="5">
        <v>39264</v>
      </c>
      <c r="B220" t="s">
        <v>42</v>
      </c>
      <c r="C220" t="s">
        <v>41</v>
      </c>
      <c r="D220" t="s">
        <v>38</v>
      </c>
      <c r="E220">
        <v>7</v>
      </c>
      <c r="F220" s="6">
        <v>1267</v>
      </c>
      <c r="G220" s="6">
        <v>418.49009999999998</v>
      </c>
    </row>
    <row r="221" spans="1:7" x14ac:dyDescent="0.35">
      <c r="A221" s="5">
        <v>39264</v>
      </c>
      <c r="B221" t="s">
        <v>35</v>
      </c>
      <c r="C221" t="s">
        <v>41</v>
      </c>
      <c r="D221" t="s">
        <v>40</v>
      </c>
      <c r="E221">
        <v>6</v>
      </c>
      <c r="F221" s="6">
        <v>882</v>
      </c>
      <c r="G221" s="6">
        <v>302.70240000000001</v>
      </c>
    </row>
    <row r="222" spans="1:7" x14ac:dyDescent="0.35">
      <c r="A222" s="5">
        <v>39264</v>
      </c>
      <c r="B222" t="s">
        <v>35</v>
      </c>
      <c r="C222" t="s">
        <v>36</v>
      </c>
      <c r="D222" t="s">
        <v>40</v>
      </c>
      <c r="E222">
        <v>10</v>
      </c>
      <c r="F222" s="6">
        <v>1110</v>
      </c>
      <c r="G222" s="6">
        <v>356.53199999999998</v>
      </c>
    </row>
    <row r="223" spans="1:7" x14ac:dyDescent="0.35">
      <c r="A223" s="5">
        <v>39264</v>
      </c>
      <c r="B223" t="s">
        <v>43</v>
      </c>
      <c r="C223" t="s">
        <v>36</v>
      </c>
      <c r="D223" t="s">
        <v>40</v>
      </c>
      <c r="E223">
        <v>8</v>
      </c>
      <c r="F223" s="6">
        <v>1176</v>
      </c>
      <c r="G223" s="6">
        <v>411.3648</v>
      </c>
    </row>
    <row r="224" spans="1:7" x14ac:dyDescent="0.35">
      <c r="A224" s="5">
        <v>39264</v>
      </c>
      <c r="B224" t="s">
        <v>44</v>
      </c>
      <c r="C224" t="s">
        <v>39</v>
      </c>
      <c r="D224" t="s">
        <v>38</v>
      </c>
      <c r="E224">
        <v>9</v>
      </c>
      <c r="F224" s="6">
        <v>2493</v>
      </c>
      <c r="G224" s="6">
        <v>1116.1161</v>
      </c>
    </row>
    <row r="225" spans="1:7" x14ac:dyDescent="0.35">
      <c r="A225" s="5">
        <v>39264</v>
      </c>
      <c r="B225" t="s">
        <v>43</v>
      </c>
      <c r="C225" t="s">
        <v>36</v>
      </c>
      <c r="D225" t="s">
        <v>40</v>
      </c>
      <c r="E225">
        <v>8</v>
      </c>
      <c r="F225" s="6">
        <v>1856</v>
      </c>
      <c r="G225" s="6">
        <v>651.82720000000006</v>
      </c>
    </row>
    <row r="226" spans="1:7" x14ac:dyDescent="0.35">
      <c r="A226" s="5">
        <v>39264</v>
      </c>
      <c r="B226" t="s">
        <v>42</v>
      </c>
      <c r="C226" t="s">
        <v>39</v>
      </c>
      <c r="D226" t="s">
        <v>40</v>
      </c>
      <c r="E226">
        <v>6</v>
      </c>
      <c r="F226" s="6">
        <v>1662</v>
      </c>
      <c r="G226" s="6">
        <v>595.32839999999999</v>
      </c>
    </row>
    <row r="227" spans="1:7" x14ac:dyDescent="0.35">
      <c r="A227" s="5">
        <v>39264</v>
      </c>
      <c r="B227" t="s">
        <v>43</v>
      </c>
      <c r="C227" t="s">
        <v>39</v>
      </c>
      <c r="D227" t="s">
        <v>40</v>
      </c>
      <c r="E227">
        <v>10</v>
      </c>
      <c r="F227" s="6">
        <v>1320</v>
      </c>
      <c r="G227" s="6">
        <v>533.14800000000002</v>
      </c>
    </row>
    <row r="228" spans="1:7" x14ac:dyDescent="0.35">
      <c r="A228" s="5">
        <v>39264</v>
      </c>
      <c r="B228" t="s">
        <v>43</v>
      </c>
      <c r="C228" t="s">
        <v>36</v>
      </c>
      <c r="D228" t="s">
        <v>38</v>
      </c>
      <c r="E228">
        <v>10</v>
      </c>
      <c r="F228" s="6">
        <v>1090</v>
      </c>
      <c r="G228" s="6">
        <v>427.38900000000001</v>
      </c>
    </row>
    <row r="229" spans="1:7" x14ac:dyDescent="0.35">
      <c r="A229" s="5">
        <v>39264</v>
      </c>
      <c r="B229" t="s">
        <v>42</v>
      </c>
      <c r="C229" t="s">
        <v>41</v>
      </c>
      <c r="D229" t="s">
        <v>40</v>
      </c>
      <c r="E229">
        <v>6</v>
      </c>
      <c r="F229" s="6">
        <v>1110</v>
      </c>
      <c r="G229" s="6">
        <v>409.923</v>
      </c>
    </row>
    <row r="230" spans="1:7" x14ac:dyDescent="0.35">
      <c r="A230" s="5">
        <v>39264</v>
      </c>
      <c r="B230" t="s">
        <v>44</v>
      </c>
      <c r="C230" t="s">
        <v>36</v>
      </c>
      <c r="D230" t="s">
        <v>38</v>
      </c>
      <c r="E230">
        <v>6</v>
      </c>
      <c r="F230" s="6">
        <v>792</v>
      </c>
      <c r="G230" s="6">
        <v>269.04239999999999</v>
      </c>
    </row>
    <row r="231" spans="1:7" x14ac:dyDescent="0.35">
      <c r="A231" s="5">
        <v>39264</v>
      </c>
      <c r="B231" t="s">
        <v>42</v>
      </c>
      <c r="C231" t="s">
        <v>36</v>
      </c>
      <c r="D231" t="s">
        <v>37</v>
      </c>
      <c r="E231">
        <v>8</v>
      </c>
      <c r="F231" s="6">
        <v>2088</v>
      </c>
      <c r="G231" s="6">
        <v>628.07040000000006</v>
      </c>
    </row>
    <row r="232" spans="1:7" x14ac:dyDescent="0.35">
      <c r="A232" s="5">
        <v>39264</v>
      </c>
      <c r="B232" t="s">
        <v>43</v>
      </c>
      <c r="C232" t="s">
        <v>39</v>
      </c>
      <c r="D232" t="s">
        <v>40</v>
      </c>
      <c r="E232">
        <v>9</v>
      </c>
      <c r="F232" s="6">
        <v>963</v>
      </c>
      <c r="G232" s="6">
        <v>396.27449999999999</v>
      </c>
    </row>
    <row r="233" spans="1:7" x14ac:dyDescent="0.35">
      <c r="A233" s="5">
        <v>39264</v>
      </c>
      <c r="B233" t="s">
        <v>43</v>
      </c>
      <c r="C233" t="s">
        <v>36</v>
      </c>
      <c r="D233" t="s">
        <v>40</v>
      </c>
      <c r="E233">
        <v>6</v>
      </c>
      <c r="F233" s="6">
        <v>1530</v>
      </c>
      <c r="G233" s="6">
        <v>565.33500000000004</v>
      </c>
    </row>
    <row r="234" spans="1:7" x14ac:dyDescent="0.35">
      <c r="A234" s="5">
        <v>39264</v>
      </c>
      <c r="B234" t="s">
        <v>35</v>
      </c>
      <c r="C234" t="s">
        <v>36</v>
      </c>
      <c r="D234" t="s">
        <v>38</v>
      </c>
      <c r="E234">
        <v>10</v>
      </c>
      <c r="F234" s="6">
        <v>1870</v>
      </c>
      <c r="G234" s="6">
        <v>833.45899999999995</v>
      </c>
    </row>
    <row r="235" spans="1:7" x14ac:dyDescent="0.35">
      <c r="A235" s="5">
        <v>39264</v>
      </c>
      <c r="B235" t="s">
        <v>43</v>
      </c>
      <c r="C235" t="s">
        <v>36</v>
      </c>
      <c r="D235" t="s">
        <v>40</v>
      </c>
      <c r="E235">
        <v>6</v>
      </c>
      <c r="F235" s="6">
        <v>1056</v>
      </c>
      <c r="G235" s="6">
        <v>421.13279999999997</v>
      </c>
    </row>
    <row r="236" spans="1:7" x14ac:dyDescent="0.35">
      <c r="A236" s="5">
        <v>39264</v>
      </c>
      <c r="B236" t="s">
        <v>44</v>
      </c>
      <c r="C236" t="s">
        <v>39</v>
      </c>
      <c r="D236" t="s">
        <v>40</v>
      </c>
      <c r="E236">
        <v>9</v>
      </c>
      <c r="F236" s="6">
        <v>1908</v>
      </c>
      <c r="G236" s="6">
        <v>790.48440000000005</v>
      </c>
    </row>
    <row r="237" spans="1:7" x14ac:dyDescent="0.35">
      <c r="A237" s="5">
        <v>39264</v>
      </c>
      <c r="B237" t="s">
        <v>44</v>
      </c>
      <c r="C237" t="s">
        <v>41</v>
      </c>
      <c r="D237" t="s">
        <v>38</v>
      </c>
      <c r="E237">
        <v>6</v>
      </c>
      <c r="F237" s="6">
        <v>1302</v>
      </c>
      <c r="G237" s="6">
        <v>487.46879999999999</v>
      </c>
    </row>
    <row r="238" spans="1:7" x14ac:dyDescent="0.35">
      <c r="A238" s="5">
        <v>39264</v>
      </c>
      <c r="B238" t="s">
        <v>44</v>
      </c>
      <c r="C238" t="s">
        <v>41</v>
      </c>
      <c r="D238" t="s">
        <v>40</v>
      </c>
      <c r="E238">
        <v>7</v>
      </c>
      <c r="F238" s="6">
        <v>1596</v>
      </c>
      <c r="G238" s="6">
        <v>523.48800000000006</v>
      </c>
    </row>
    <row r="239" spans="1:7" x14ac:dyDescent="0.35">
      <c r="A239" s="5">
        <v>39264</v>
      </c>
      <c r="B239" t="s">
        <v>35</v>
      </c>
      <c r="C239" t="s">
        <v>41</v>
      </c>
      <c r="D239" t="s">
        <v>37</v>
      </c>
      <c r="E239">
        <v>7</v>
      </c>
      <c r="F239" s="6">
        <v>1960</v>
      </c>
      <c r="G239" s="6">
        <v>789.096</v>
      </c>
    </row>
    <row r="240" spans="1:7" x14ac:dyDescent="0.35">
      <c r="A240" s="5">
        <v>39264</v>
      </c>
      <c r="B240" t="s">
        <v>35</v>
      </c>
      <c r="C240" t="s">
        <v>36</v>
      </c>
      <c r="D240" t="s">
        <v>37</v>
      </c>
      <c r="E240">
        <v>9</v>
      </c>
      <c r="F240" s="6">
        <v>1854</v>
      </c>
      <c r="G240" s="6">
        <v>683.94060000000002</v>
      </c>
    </row>
    <row r="241" spans="1:7" x14ac:dyDescent="0.35">
      <c r="A241" s="5">
        <v>39264</v>
      </c>
      <c r="B241" t="s">
        <v>44</v>
      </c>
      <c r="C241" t="s">
        <v>36</v>
      </c>
      <c r="D241" t="s">
        <v>40</v>
      </c>
      <c r="E241">
        <v>9</v>
      </c>
      <c r="F241" s="6">
        <v>1926</v>
      </c>
      <c r="G241" s="6">
        <v>586.27440000000001</v>
      </c>
    </row>
    <row r="242" spans="1:7" x14ac:dyDescent="0.35">
      <c r="A242" s="5">
        <v>39264</v>
      </c>
      <c r="B242" t="s">
        <v>35</v>
      </c>
      <c r="C242" t="s">
        <v>39</v>
      </c>
      <c r="D242" t="s">
        <v>40</v>
      </c>
      <c r="E242">
        <v>9</v>
      </c>
      <c r="F242" s="6">
        <v>1674</v>
      </c>
      <c r="G242" s="6">
        <v>518.2704</v>
      </c>
    </row>
    <row r="243" spans="1:7" x14ac:dyDescent="0.35">
      <c r="A243" s="5">
        <v>39264</v>
      </c>
      <c r="B243" t="s">
        <v>42</v>
      </c>
      <c r="C243" t="s">
        <v>39</v>
      </c>
      <c r="D243" t="s">
        <v>38</v>
      </c>
      <c r="E243">
        <v>7</v>
      </c>
      <c r="F243" s="6">
        <v>1316</v>
      </c>
      <c r="G243" s="6">
        <v>482.44559999999996</v>
      </c>
    </row>
    <row r="244" spans="1:7" x14ac:dyDescent="0.35">
      <c r="A244" s="5">
        <v>39264</v>
      </c>
      <c r="B244" t="s">
        <v>35</v>
      </c>
      <c r="C244" t="s">
        <v>41</v>
      </c>
      <c r="D244" t="s">
        <v>38</v>
      </c>
      <c r="E244">
        <v>7</v>
      </c>
      <c r="F244" s="6">
        <v>1827</v>
      </c>
      <c r="G244" s="6">
        <v>649.86390000000006</v>
      </c>
    </row>
    <row r="245" spans="1:7" x14ac:dyDescent="0.35">
      <c r="A245" s="5">
        <v>39264</v>
      </c>
      <c r="B245" t="s">
        <v>35</v>
      </c>
      <c r="C245" t="s">
        <v>39</v>
      </c>
      <c r="D245" t="s">
        <v>38</v>
      </c>
      <c r="E245">
        <v>9</v>
      </c>
      <c r="F245" s="6">
        <v>1485</v>
      </c>
      <c r="G245" s="6">
        <v>483.21900000000005</v>
      </c>
    </row>
    <row r="246" spans="1:7" x14ac:dyDescent="0.35">
      <c r="A246" s="5">
        <v>39264</v>
      </c>
      <c r="B246" t="s">
        <v>44</v>
      </c>
      <c r="C246" t="s">
        <v>39</v>
      </c>
      <c r="D246" t="s">
        <v>37</v>
      </c>
      <c r="E246">
        <v>6</v>
      </c>
      <c r="F246" s="6">
        <v>1308</v>
      </c>
      <c r="G246" s="6">
        <v>514.8288</v>
      </c>
    </row>
    <row r="247" spans="1:7" x14ac:dyDescent="0.35">
      <c r="A247" s="5">
        <v>39264</v>
      </c>
      <c r="B247" t="s">
        <v>43</v>
      </c>
      <c r="C247" t="s">
        <v>39</v>
      </c>
      <c r="D247" t="s">
        <v>40</v>
      </c>
      <c r="E247">
        <v>10</v>
      </c>
      <c r="F247" s="6">
        <v>2280</v>
      </c>
      <c r="G247" s="6">
        <v>992.71199999999999</v>
      </c>
    </row>
    <row r="248" spans="1:7" x14ac:dyDescent="0.35">
      <c r="A248" s="5">
        <v>39264</v>
      </c>
      <c r="B248" t="s">
        <v>42</v>
      </c>
      <c r="C248" t="s">
        <v>36</v>
      </c>
      <c r="D248" t="s">
        <v>38</v>
      </c>
      <c r="E248">
        <v>8</v>
      </c>
      <c r="F248" s="6">
        <v>2352</v>
      </c>
      <c r="G248" s="6">
        <v>827.904</v>
      </c>
    </row>
    <row r="249" spans="1:7" x14ac:dyDescent="0.35">
      <c r="A249" s="5">
        <v>39264</v>
      </c>
      <c r="B249" t="s">
        <v>42</v>
      </c>
      <c r="C249" t="s">
        <v>41</v>
      </c>
      <c r="D249" t="s">
        <v>37</v>
      </c>
      <c r="E249">
        <v>10</v>
      </c>
      <c r="F249" s="6">
        <v>2020</v>
      </c>
      <c r="G249" s="6">
        <v>691.44600000000003</v>
      </c>
    </row>
    <row r="250" spans="1:7" x14ac:dyDescent="0.35">
      <c r="A250" s="5">
        <v>39264</v>
      </c>
      <c r="B250" t="s">
        <v>44</v>
      </c>
      <c r="C250" t="s">
        <v>36</v>
      </c>
      <c r="D250" t="s">
        <v>37</v>
      </c>
      <c r="E250">
        <v>9</v>
      </c>
      <c r="F250" s="6">
        <v>2457</v>
      </c>
      <c r="G250" s="6">
        <v>780.34320000000002</v>
      </c>
    </row>
    <row r="251" spans="1:7" x14ac:dyDescent="0.35">
      <c r="A251" s="5">
        <v>39264</v>
      </c>
      <c r="B251" t="s">
        <v>43</v>
      </c>
      <c r="C251" t="s">
        <v>39</v>
      </c>
      <c r="D251" t="s">
        <v>38</v>
      </c>
      <c r="E251">
        <v>7</v>
      </c>
      <c r="F251" s="6">
        <v>777</v>
      </c>
      <c r="G251" s="6">
        <v>333.95460000000003</v>
      </c>
    </row>
    <row r="252" spans="1:7" x14ac:dyDescent="0.35">
      <c r="A252" s="5">
        <v>39264</v>
      </c>
      <c r="B252" t="s">
        <v>44</v>
      </c>
      <c r="C252" t="s">
        <v>41</v>
      </c>
      <c r="D252" t="s">
        <v>37</v>
      </c>
      <c r="E252">
        <v>8</v>
      </c>
      <c r="F252" s="6">
        <v>1032</v>
      </c>
      <c r="G252" s="6">
        <v>455.83439999999996</v>
      </c>
    </row>
    <row r="253" spans="1:7" x14ac:dyDescent="0.35">
      <c r="A253" s="5">
        <v>39264</v>
      </c>
      <c r="B253" t="s">
        <v>35</v>
      </c>
      <c r="C253" t="s">
        <v>39</v>
      </c>
      <c r="D253" t="s">
        <v>37</v>
      </c>
      <c r="E253">
        <v>6</v>
      </c>
      <c r="F253" s="6">
        <v>714</v>
      </c>
      <c r="G253" s="6">
        <v>306.37739999999997</v>
      </c>
    </row>
    <row r="254" spans="1:7" x14ac:dyDescent="0.35">
      <c r="A254" s="5">
        <v>39264</v>
      </c>
      <c r="B254" t="s">
        <v>42</v>
      </c>
      <c r="C254" t="s">
        <v>36</v>
      </c>
      <c r="D254" t="s">
        <v>40</v>
      </c>
      <c r="E254">
        <v>9</v>
      </c>
      <c r="F254" s="6">
        <v>2646</v>
      </c>
      <c r="G254" s="6">
        <v>1023.2081999999999</v>
      </c>
    </row>
    <row r="255" spans="1:7" x14ac:dyDescent="0.35">
      <c r="A255" s="5">
        <v>39295</v>
      </c>
      <c r="B255" t="s">
        <v>44</v>
      </c>
      <c r="C255" t="s">
        <v>41</v>
      </c>
      <c r="D255" t="s">
        <v>38</v>
      </c>
      <c r="E255">
        <v>8</v>
      </c>
      <c r="F255" s="6">
        <v>1712</v>
      </c>
      <c r="G255" s="6">
        <v>618.20319999999992</v>
      </c>
    </row>
    <row r="256" spans="1:7" x14ac:dyDescent="0.35">
      <c r="A256" s="5">
        <v>39295</v>
      </c>
      <c r="B256" t="s">
        <v>42</v>
      </c>
      <c r="C256" t="s">
        <v>39</v>
      </c>
      <c r="D256" t="s">
        <v>40</v>
      </c>
      <c r="E256">
        <v>10</v>
      </c>
      <c r="F256" s="6">
        <v>1500</v>
      </c>
      <c r="G256" s="6">
        <v>581.4</v>
      </c>
    </row>
    <row r="257" spans="1:7" x14ac:dyDescent="0.35">
      <c r="A257" s="5">
        <v>39295</v>
      </c>
      <c r="B257" t="s">
        <v>43</v>
      </c>
      <c r="C257" t="s">
        <v>36</v>
      </c>
      <c r="D257" t="s">
        <v>40</v>
      </c>
      <c r="E257">
        <v>10</v>
      </c>
      <c r="F257" s="6">
        <v>2740</v>
      </c>
      <c r="G257" s="6">
        <v>935.43599999999992</v>
      </c>
    </row>
    <row r="258" spans="1:7" x14ac:dyDescent="0.35">
      <c r="A258" s="5">
        <v>39295</v>
      </c>
      <c r="B258" t="s">
        <v>43</v>
      </c>
      <c r="C258" t="s">
        <v>36</v>
      </c>
      <c r="D258" t="s">
        <v>40</v>
      </c>
      <c r="E258">
        <v>6</v>
      </c>
      <c r="F258" s="6">
        <v>1128</v>
      </c>
      <c r="G258" s="6">
        <v>464.96160000000003</v>
      </c>
    </row>
    <row r="259" spans="1:7" x14ac:dyDescent="0.35">
      <c r="A259" s="5">
        <v>39295</v>
      </c>
      <c r="B259" t="s">
        <v>35</v>
      </c>
      <c r="C259" t="s">
        <v>41</v>
      </c>
      <c r="D259" t="s">
        <v>40</v>
      </c>
      <c r="E259">
        <v>10</v>
      </c>
      <c r="F259" s="6">
        <v>1840</v>
      </c>
      <c r="G259" s="6">
        <v>792.67200000000003</v>
      </c>
    </row>
    <row r="260" spans="1:7" x14ac:dyDescent="0.35">
      <c r="A260" s="5">
        <v>39295</v>
      </c>
      <c r="B260" t="s">
        <v>44</v>
      </c>
      <c r="C260" t="s">
        <v>36</v>
      </c>
      <c r="D260" t="s">
        <v>37</v>
      </c>
      <c r="E260">
        <v>8</v>
      </c>
      <c r="F260" s="6">
        <v>1840</v>
      </c>
      <c r="G260" s="6">
        <v>563.04</v>
      </c>
    </row>
    <row r="261" spans="1:7" x14ac:dyDescent="0.35">
      <c r="A261" s="5">
        <v>39295</v>
      </c>
      <c r="B261" t="s">
        <v>35</v>
      </c>
      <c r="C261" t="s">
        <v>39</v>
      </c>
      <c r="D261" t="s">
        <v>40</v>
      </c>
      <c r="E261">
        <v>6</v>
      </c>
      <c r="F261" s="6">
        <v>684</v>
      </c>
      <c r="G261" s="6">
        <v>225.30960000000002</v>
      </c>
    </row>
    <row r="262" spans="1:7" x14ac:dyDescent="0.35">
      <c r="A262" s="5">
        <v>39295</v>
      </c>
      <c r="B262" t="s">
        <v>35</v>
      </c>
      <c r="C262" t="s">
        <v>39</v>
      </c>
      <c r="D262" t="s">
        <v>38</v>
      </c>
      <c r="E262">
        <v>10</v>
      </c>
      <c r="F262" s="6">
        <v>2520</v>
      </c>
      <c r="G262" s="6">
        <v>792.79200000000003</v>
      </c>
    </row>
    <row r="263" spans="1:7" x14ac:dyDescent="0.35">
      <c r="A263" s="5">
        <v>39295</v>
      </c>
      <c r="B263" t="s">
        <v>44</v>
      </c>
      <c r="C263" t="s">
        <v>39</v>
      </c>
      <c r="D263" t="s">
        <v>38</v>
      </c>
      <c r="E263">
        <v>7</v>
      </c>
      <c r="F263" s="6">
        <v>1477</v>
      </c>
      <c r="G263" s="6">
        <v>636.88240000000008</v>
      </c>
    </row>
    <row r="264" spans="1:7" x14ac:dyDescent="0.35">
      <c r="A264" s="5">
        <v>39295</v>
      </c>
      <c r="B264" t="s">
        <v>35</v>
      </c>
      <c r="C264" t="s">
        <v>36</v>
      </c>
      <c r="D264" t="s">
        <v>38</v>
      </c>
      <c r="E264">
        <v>9</v>
      </c>
      <c r="F264" s="6">
        <v>1440</v>
      </c>
      <c r="G264" s="6">
        <v>585.36</v>
      </c>
    </row>
    <row r="265" spans="1:7" x14ac:dyDescent="0.35">
      <c r="A265" s="5">
        <v>39295</v>
      </c>
      <c r="B265" t="s">
        <v>44</v>
      </c>
      <c r="C265" t="s">
        <v>39</v>
      </c>
      <c r="D265" t="s">
        <v>40</v>
      </c>
      <c r="E265">
        <v>8</v>
      </c>
      <c r="F265" s="6">
        <v>1784</v>
      </c>
      <c r="G265" s="6">
        <v>535.55680000000007</v>
      </c>
    </row>
    <row r="266" spans="1:7" x14ac:dyDescent="0.35">
      <c r="A266" s="5">
        <v>39295</v>
      </c>
      <c r="B266" t="s">
        <v>42</v>
      </c>
      <c r="C266" t="s">
        <v>41</v>
      </c>
      <c r="D266" t="s">
        <v>37</v>
      </c>
      <c r="E266">
        <v>7</v>
      </c>
      <c r="F266" s="6">
        <v>1904</v>
      </c>
      <c r="G266" s="6">
        <v>653.45280000000002</v>
      </c>
    </row>
    <row r="267" spans="1:7" x14ac:dyDescent="0.35">
      <c r="A267" s="5">
        <v>39295</v>
      </c>
      <c r="B267" t="s">
        <v>43</v>
      </c>
      <c r="C267" t="s">
        <v>39</v>
      </c>
      <c r="D267" t="s">
        <v>40</v>
      </c>
      <c r="E267">
        <v>7</v>
      </c>
      <c r="F267" s="6">
        <v>1673</v>
      </c>
      <c r="G267" s="6">
        <v>572.50059999999996</v>
      </c>
    </row>
    <row r="268" spans="1:7" x14ac:dyDescent="0.35">
      <c r="A268" s="5">
        <v>39295</v>
      </c>
      <c r="B268" t="s">
        <v>35</v>
      </c>
      <c r="C268" t="s">
        <v>41</v>
      </c>
      <c r="D268" t="s">
        <v>37</v>
      </c>
      <c r="E268">
        <v>9</v>
      </c>
      <c r="F268" s="6">
        <v>1836</v>
      </c>
      <c r="G268" s="6">
        <v>595.23119999999994</v>
      </c>
    </row>
    <row r="269" spans="1:7" x14ac:dyDescent="0.35">
      <c r="A269" s="5">
        <v>39295</v>
      </c>
      <c r="B269" t="s">
        <v>44</v>
      </c>
      <c r="C269" t="s">
        <v>41</v>
      </c>
      <c r="D269" t="s">
        <v>37</v>
      </c>
      <c r="E269">
        <v>10</v>
      </c>
      <c r="F269" s="6">
        <v>1200</v>
      </c>
      <c r="G269" s="6">
        <v>507.84000000000003</v>
      </c>
    </row>
    <row r="270" spans="1:7" x14ac:dyDescent="0.35">
      <c r="A270" s="5">
        <v>39295</v>
      </c>
      <c r="B270" t="s">
        <v>44</v>
      </c>
      <c r="C270" t="s">
        <v>36</v>
      </c>
      <c r="D270" t="s">
        <v>38</v>
      </c>
      <c r="E270">
        <v>6</v>
      </c>
      <c r="F270" s="6">
        <v>918</v>
      </c>
      <c r="G270" s="6">
        <v>361.9674</v>
      </c>
    </row>
    <row r="271" spans="1:7" x14ac:dyDescent="0.35">
      <c r="A271" s="5">
        <v>39295</v>
      </c>
      <c r="B271" t="s">
        <v>44</v>
      </c>
      <c r="C271" t="s">
        <v>39</v>
      </c>
      <c r="D271" t="s">
        <v>37</v>
      </c>
      <c r="E271">
        <v>9</v>
      </c>
      <c r="F271" s="6">
        <v>2070</v>
      </c>
      <c r="G271" s="6">
        <v>663.02099999999996</v>
      </c>
    </row>
    <row r="272" spans="1:7" x14ac:dyDescent="0.35">
      <c r="A272" s="5">
        <v>39295</v>
      </c>
      <c r="B272" t="s">
        <v>35</v>
      </c>
      <c r="C272" t="s">
        <v>36</v>
      </c>
      <c r="D272" t="s">
        <v>37</v>
      </c>
      <c r="E272">
        <v>9</v>
      </c>
      <c r="F272" s="6">
        <v>1332</v>
      </c>
      <c r="G272" s="6">
        <v>583.68239999999992</v>
      </c>
    </row>
    <row r="273" spans="1:7" x14ac:dyDescent="0.35">
      <c r="A273" s="5">
        <v>39295</v>
      </c>
      <c r="B273" t="s">
        <v>44</v>
      </c>
      <c r="C273" t="s">
        <v>36</v>
      </c>
      <c r="D273" t="s">
        <v>40</v>
      </c>
      <c r="E273">
        <v>8</v>
      </c>
      <c r="F273" s="6">
        <v>1992</v>
      </c>
      <c r="G273" s="6">
        <v>882.45600000000002</v>
      </c>
    </row>
    <row r="274" spans="1:7" x14ac:dyDescent="0.35">
      <c r="A274" s="5">
        <v>39295</v>
      </c>
      <c r="B274" t="s">
        <v>43</v>
      </c>
      <c r="C274" t="s">
        <v>39</v>
      </c>
      <c r="D274" t="s">
        <v>40</v>
      </c>
      <c r="E274">
        <v>6</v>
      </c>
      <c r="F274" s="6">
        <v>1626</v>
      </c>
      <c r="G274" s="6">
        <v>635.44079999999997</v>
      </c>
    </row>
    <row r="275" spans="1:7" x14ac:dyDescent="0.35">
      <c r="A275" s="5">
        <v>39295</v>
      </c>
      <c r="B275" t="s">
        <v>43</v>
      </c>
      <c r="C275" t="s">
        <v>39</v>
      </c>
      <c r="D275" t="s">
        <v>40</v>
      </c>
      <c r="E275">
        <v>7</v>
      </c>
      <c r="F275" s="6">
        <v>770</v>
      </c>
      <c r="G275" s="6">
        <v>334.18</v>
      </c>
    </row>
    <row r="276" spans="1:7" x14ac:dyDescent="0.35">
      <c r="A276" s="5">
        <v>39295</v>
      </c>
      <c r="B276" t="s">
        <v>42</v>
      </c>
      <c r="C276" t="s">
        <v>39</v>
      </c>
      <c r="D276" t="s">
        <v>37</v>
      </c>
      <c r="E276">
        <v>6</v>
      </c>
      <c r="F276" s="6">
        <v>906</v>
      </c>
      <c r="G276" s="6">
        <v>391.93559999999997</v>
      </c>
    </row>
    <row r="277" spans="1:7" x14ac:dyDescent="0.35">
      <c r="A277" s="5">
        <v>39295</v>
      </c>
      <c r="B277" t="s">
        <v>43</v>
      </c>
      <c r="C277" t="s">
        <v>39</v>
      </c>
      <c r="D277" t="s">
        <v>38</v>
      </c>
      <c r="E277">
        <v>9</v>
      </c>
      <c r="F277" s="6">
        <v>2340</v>
      </c>
      <c r="G277" s="6">
        <v>829.53</v>
      </c>
    </row>
    <row r="278" spans="1:7" x14ac:dyDescent="0.35">
      <c r="A278" s="5">
        <v>39295</v>
      </c>
      <c r="B278" t="s">
        <v>35</v>
      </c>
      <c r="C278" t="s">
        <v>39</v>
      </c>
      <c r="D278" t="s">
        <v>37</v>
      </c>
      <c r="E278">
        <v>9</v>
      </c>
      <c r="F278" s="6">
        <v>2286</v>
      </c>
      <c r="G278" s="6">
        <v>877.59540000000004</v>
      </c>
    </row>
    <row r="279" spans="1:7" x14ac:dyDescent="0.35">
      <c r="A279" s="5">
        <v>39295</v>
      </c>
      <c r="B279" t="s">
        <v>42</v>
      </c>
      <c r="C279" t="s">
        <v>36</v>
      </c>
      <c r="D279" t="s">
        <v>37</v>
      </c>
      <c r="E279">
        <v>6</v>
      </c>
      <c r="F279" s="6">
        <v>774</v>
      </c>
      <c r="G279" s="6">
        <v>284.29020000000003</v>
      </c>
    </row>
    <row r="280" spans="1:7" x14ac:dyDescent="0.35">
      <c r="A280" s="5">
        <v>39295</v>
      </c>
      <c r="B280" t="s">
        <v>42</v>
      </c>
      <c r="C280" t="s">
        <v>41</v>
      </c>
      <c r="D280" t="s">
        <v>40</v>
      </c>
      <c r="E280">
        <v>10</v>
      </c>
      <c r="F280" s="6">
        <v>2260</v>
      </c>
      <c r="G280" s="6">
        <v>899.70600000000002</v>
      </c>
    </row>
    <row r="281" spans="1:7" x14ac:dyDescent="0.35">
      <c r="A281" s="5">
        <v>39295</v>
      </c>
      <c r="B281" t="s">
        <v>42</v>
      </c>
      <c r="C281" t="s">
        <v>36</v>
      </c>
      <c r="D281" t="s">
        <v>40</v>
      </c>
      <c r="E281">
        <v>8</v>
      </c>
      <c r="F281" s="6">
        <v>2264</v>
      </c>
      <c r="G281" s="6">
        <v>907.1848</v>
      </c>
    </row>
    <row r="282" spans="1:7" x14ac:dyDescent="0.35">
      <c r="A282" s="5">
        <v>39295</v>
      </c>
      <c r="B282" t="s">
        <v>42</v>
      </c>
      <c r="C282" t="s">
        <v>39</v>
      </c>
      <c r="D282" t="s">
        <v>38</v>
      </c>
      <c r="E282">
        <v>6</v>
      </c>
      <c r="F282" s="6">
        <v>786</v>
      </c>
      <c r="G282" s="6">
        <v>264.01740000000001</v>
      </c>
    </row>
    <row r="283" spans="1:7" x14ac:dyDescent="0.35">
      <c r="A283" s="5">
        <v>39295</v>
      </c>
      <c r="B283" t="s">
        <v>43</v>
      </c>
      <c r="C283" t="s">
        <v>36</v>
      </c>
      <c r="D283" t="s">
        <v>40</v>
      </c>
      <c r="E283">
        <v>7</v>
      </c>
      <c r="F283" s="6">
        <v>721</v>
      </c>
      <c r="G283" s="6">
        <v>265.68849999999998</v>
      </c>
    </row>
    <row r="284" spans="1:7" x14ac:dyDescent="0.35">
      <c r="A284" s="5">
        <v>39295</v>
      </c>
      <c r="B284" t="s">
        <v>35</v>
      </c>
      <c r="C284" t="s">
        <v>36</v>
      </c>
      <c r="D284" t="s">
        <v>40</v>
      </c>
      <c r="E284">
        <v>7</v>
      </c>
      <c r="F284" s="6">
        <v>1169</v>
      </c>
      <c r="G284" s="6">
        <v>485.71949999999998</v>
      </c>
    </row>
    <row r="285" spans="1:7" x14ac:dyDescent="0.35">
      <c r="A285" s="5">
        <v>39295</v>
      </c>
      <c r="B285" t="s">
        <v>43</v>
      </c>
      <c r="C285" t="s">
        <v>36</v>
      </c>
      <c r="D285" t="s">
        <v>38</v>
      </c>
      <c r="E285">
        <v>10</v>
      </c>
      <c r="F285" s="6">
        <v>2720</v>
      </c>
      <c r="G285" s="6">
        <v>985.72799999999995</v>
      </c>
    </row>
    <row r="286" spans="1:7" x14ac:dyDescent="0.35">
      <c r="A286" s="5">
        <v>39295</v>
      </c>
      <c r="B286" t="s">
        <v>35</v>
      </c>
      <c r="C286" t="s">
        <v>41</v>
      </c>
      <c r="D286" t="s">
        <v>38</v>
      </c>
      <c r="E286">
        <v>8</v>
      </c>
      <c r="F286" s="6">
        <v>2232</v>
      </c>
      <c r="G286" s="6">
        <v>969.13439999999991</v>
      </c>
    </row>
    <row r="287" spans="1:7" x14ac:dyDescent="0.35">
      <c r="A287" s="5">
        <v>39295</v>
      </c>
      <c r="B287" t="s">
        <v>42</v>
      </c>
      <c r="C287" t="s">
        <v>41</v>
      </c>
      <c r="D287" t="s">
        <v>38</v>
      </c>
      <c r="E287">
        <v>8</v>
      </c>
      <c r="F287" s="6">
        <v>1968</v>
      </c>
      <c r="G287" s="6">
        <v>793.49760000000003</v>
      </c>
    </row>
    <row r="288" spans="1:7" x14ac:dyDescent="0.35">
      <c r="A288" s="5">
        <v>39295</v>
      </c>
      <c r="B288" t="s">
        <v>44</v>
      </c>
      <c r="C288" t="s">
        <v>41</v>
      </c>
      <c r="D288" t="s">
        <v>40</v>
      </c>
      <c r="E288">
        <v>7</v>
      </c>
      <c r="F288" s="6">
        <v>1603</v>
      </c>
      <c r="G288" s="6">
        <v>566.01930000000004</v>
      </c>
    </row>
    <row r="289" spans="1:7" x14ac:dyDescent="0.35">
      <c r="A289" s="5">
        <v>39295</v>
      </c>
      <c r="B289" t="s">
        <v>42</v>
      </c>
      <c r="C289" t="s">
        <v>36</v>
      </c>
      <c r="D289" t="s">
        <v>38</v>
      </c>
      <c r="E289">
        <v>7</v>
      </c>
      <c r="F289" s="6">
        <v>1288</v>
      </c>
      <c r="G289" s="6">
        <v>573.41759999999999</v>
      </c>
    </row>
    <row r="290" spans="1:7" x14ac:dyDescent="0.35">
      <c r="A290" s="5">
        <v>39295</v>
      </c>
      <c r="B290" t="s">
        <v>43</v>
      </c>
      <c r="C290" t="s">
        <v>36</v>
      </c>
      <c r="D290" t="s">
        <v>40</v>
      </c>
      <c r="E290">
        <v>6</v>
      </c>
      <c r="F290" s="6">
        <v>1116</v>
      </c>
      <c r="G290" s="6">
        <v>493.3836</v>
      </c>
    </row>
    <row r="291" spans="1:7" x14ac:dyDescent="0.35">
      <c r="A291" s="5">
        <v>39326</v>
      </c>
      <c r="B291" t="s">
        <v>44</v>
      </c>
      <c r="C291" t="s">
        <v>41</v>
      </c>
      <c r="D291" t="s">
        <v>37</v>
      </c>
      <c r="E291">
        <v>6</v>
      </c>
      <c r="F291" s="6">
        <v>1614</v>
      </c>
      <c r="G291" s="6">
        <v>555.7002</v>
      </c>
    </row>
    <row r="292" spans="1:7" x14ac:dyDescent="0.35">
      <c r="A292" s="5">
        <v>39326</v>
      </c>
      <c r="B292" t="s">
        <v>35</v>
      </c>
      <c r="C292" t="s">
        <v>39</v>
      </c>
      <c r="D292" t="s">
        <v>40</v>
      </c>
      <c r="E292">
        <v>10</v>
      </c>
      <c r="F292" s="6">
        <v>1140</v>
      </c>
      <c r="G292" s="6">
        <v>380.53199999999998</v>
      </c>
    </row>
    <row r="293" spans="1:7" x14ac:dyDescent="0.35">
      <c r="A293" s="5">
        <v>39326</v>
      </c>
      <c r="B293" t="s">
        <v>35</v>
      </c>
      <c r="C293" t="s">
        <v>39</v>
      </c>
      <c r="D293" t="s">
        <v>38</v>
      </c>
      <c r="E293">
        <v>7</v>
      </c>
      <c r="F293" s="6">
        <v>1687</v>
      </c>
      <c r="G293" s="6">
        <v>538.49040000000002</v>
      </c>
    </row>
    <row r="294" spans="1:7" x14ac:dyDescent="0.35">
      <c r="A294" s="5">
        <v>39326</v>
      </c>
      <c r="B294" t="s">
        <v>35</v>
      </c>
      <c r="C294" t="s">
        <v>36</v>
      </c>
      <c r="D294" t="s">
        <v>37</v>
      </c>
      <c r="E294">
        <v>10</v>
      </c>
      <c r="F294" s="6">
        <v>2540</v>
      </c>
      <c r="G294" s="6">
        <v>1006.8559999999999</v>
      </c>
    </row>
    <row r="295" spans="1:7" x14ac:dyDescent="0.35">
      <c r="A295" s="5">
        <v>39326</v>
      </c>
      <c r="B295" t="s">
        <v>42</v>
      </c>
      <c r="C295" t="s">
        <v>39</v>
      </c>
      <c r="D295" t="s">
        <v>38</v>
      </c>
      <c r="E295">
        <v>9</v>
      </c>
      <c r="F295" s="6">
        <v>2421</v>
      </c>
      <c r="G295" s="6">
        <v>795.29849999999999</v>
      </c>
    </row>
    <row r="296" spans="1:7" x14ac:dyDescent="0.35">
      <c r="A296" s="5">
        <v>39326</v>
      </c>
      <c r="B296" t="s">
        <v>42</v>
      </c>
      <c r="C296" t="s">
        <v>41</v>
      </c>
      <c r="D296" t="s">
        <v>37</v>
      </c>
      <c r="E296">
        <v>8</v>
      </c>
      <c r="F296" s="6">
        <v>1032</v>
      </c>
      <c r="G296" s="6">
        <v>330.65280000000001</v>
      </c>
    </row>
    <row r="297" spans="1:7" x14ac:dyDescent="0.35">
      <c r="A297" s="5">
        <v>39326</v>
      </c>
      <c r="B297" t="s">
        <v>43</v>
      </c>
      <c r="C297" t="s">
        <v>39</v>
      </c>
      <c r="D297" t="s">
        <v>38</v>
      </c>
      <c r="E297">
        <v>9</v>
      </c>
      <c r="F297" s="6">
        <v>1035</v>
      </c>
      <c r="G297" s="6">
        <v>337.30650000000003</v>
      </c>
    </row>
    <row r="298" spans="1:7" x14ac:dyDescent="0.35">
      <c r="A298" s="5">
        <v>39326</v>
      </c>
      <c r="B298" t="s">
        <v>43</v>
      </c>
      <c r="C298" t="s">
        <v>36</v>
      </c>
      <c r="D298" t="s">
        <v>40</v>
      </c>
      <c r="E298">
        <v>6</v>
      </c>
      <c r="F298" s="6">
        <v>1434</v>
      </c>
      <c r="G298" s="6">
        <v>630.81659999999999</v>
      </c>
    </row>
    <row r="299" spans="1:7" x14ac:dyDescent="0.35">
      <c r="A299" s="5">
        <v>39326</v>
      </c>
      <c r="B299" t="s">
        <v>35</v>
      </c>
      <c r="C299" t="s">
        <v>36</v>
      </c>
      <c r="D299" t="s">
        <v>38</v>
      </c>
      <c r="E299">
        <v>7</v>
      </c>
      <c r="F299" s="6">
        <v>931</v>
      </c>
      <c r="G299" s="6">
        <v>416.71559999999999</v>
      </c>
    </row>
    <row r="300" spans="1:7" x14ac:dyDescent="0.35">
      <c r="A300" s="5">
        <v>39326</v>
      </c>
      <c r="B300" t="s">
        <v>42</v>
      </c>
      <c r="C300" t="s">
        <v>41</v>
      </c>
      <c r="D300" t="s">
        <v>38</v>
      </c>
      <c r="E300">
        <v>6</v>
      </c>
      <c r="F300" s="6">
        <v>954</v>
      </c>
      <c r="G300" s="6">
        <v>402.77880000000005</v>
      </c>
    </row>
    <row r="301" spans="1:7" x14ac:dyDescent="0.35">
      <c r="A301" s="5">
        <v>39326</v>
      </c>
      <c r="B301" t="s">
        <v>43</v>
      </c>
      <c r="C301" t="s">
        <v>39</v>
      </c>
      <c r="D301" t="s">
        <v>40</v>
      </c>
      <c r="E301">
        <v>10</v>
      </c>
      <c r="F301" s="6">
        <v>1610</v>
      </c>
      <c r="G301" s="6">
        <v>713.39099999999996</v>
      </c>
    </row>
    <row r="302" spans="1:7" x14ac:dyDescent="0.35">
      <c r="A302" s="5">
        <v>39326</v>
      </c>
      <c r="B302" t="s">
        <v>42</v>
      </c>
      <c r="C302" t="s">
        <v>39</v>
      </c>
      <c r="D302" t="s">
        <v>40</v>
      </c>
      <c r="E302">
        <v>10</v>
      </c>
      <c r="F302" s="6">
        <v>2720</v>
      </c>
      <c r="G302" s="6">
        <v>1162.2560000000001</v>
      </c>
    </row>
    <row r="303" spans="1:7" x14ac:dyDescent="0.35">
      <c r="A303" s="5">
        <v>39326</v>
      </c>
      <c r="B303" t="s">
        <v>44</v>
      </c>
      <c r="C303" t="s">
        <v>41</v>
      </c>
      <c r="D303" t="s">
        <v>40</v>
      </c>
      <c r="E303">
        <v>8</v>
      </c>
      <c r="F303" s="6">
        <v>2336</v>
      </c>
      <c r="G303" s="6">
        <v>862.91840000000002</v>
      </c>
    </row>
    <row r="304" spans="1:7" x14ac:dyDescent="0.35">
      <c r="A304" s="5">
        <v>39326</v>
      </c>
      <c r="B304" t="s">
        <v>42</v>
      </c>
      <c r="C304" t="s">
        <v>36</v>
      </c>
      <c r="D304" t="s">
        <v>37</v>
      </c>
      <c r="E304">
        <v>9</v>
      </c>
      <c r="F304" s="6">
        <v>2619</v>
      </c>
      <c r="G304" s="6">
        <v>850.6511999999999</v>
      </c>
    </row>
    <row r="305" spans="1:7" x14ac:dyDescent="0.35">
      <c r="A305" s="5">
        <v>39326</v>
      </c>
      <c r="B305" t="s">
        <v>44</v>
      </c>
      <c r="C305" t="s">
        <v>36</v>
      </c>
      <c r="D305" t="s">
        <v>38</v>
      </c>
      <c r="E305">
        <v>8</v>
      </c>
      <c r="F305" s="6">
        <v>1384</v>
      </c>
      <c r="G305" s="6">
        <v>454.36719999999997</v>
      </c>
    </row>
    <row r="306" spans="1:7" x14ac:dyDescent="0.35">
      <c r="A306" s="5">
        <v>39326</v>
      </c>
      <c r="B306" t="s">
        <v>43</v>
      </c>
      <c r="C306" t="s">
        <v>36</v>
      </c>
      <c r="D306" t="s">
        <v>38</v>
      </c>
      <c r="E306">
        <v>10</v>
      </c>
      <c r="F306" s="6">
        <v>2120</v>
      </c>
      <c r="G306" s="6">
        <v>715.5</v>
      </c>
    </row>
    <row r="307" spans="1:7" x14ac:dyDescent="0.35">
      <c r="A307" s="5">
        <v>39326</v>
      </c>
      <c r="B307" t="s">
        <v>44</v>
      </c>
      <c r="C307" t="s">
        <v>39</v>
      </c>
      <c r="D307" t="s">
        <v>38</v>
      </c>
      <c r="E307">
        <v>9</v>
      </c>
      <c r="F307" s="6">
        <v>2529</v>
      </c>
      <c r="G307" s="6">
        <v>1083.9294</v>
      </c>
    </row>
    <row r="308" spans="1:7" x14ac:dyDescent="0.35">
      <c r="A308" s="5">
        <v>39326</v>
      </c>
      <c r="B308" t="s">
        <v>43</v>
      </c>
      <c r="C308" t="s">
        <v>39</v>
      </c>
      <c r="D308" t="s">
        <v>40</v>
      </c>
      <c r="E308">
        <v>6</v>
      </c>
      <c r="F308" s="6">
        <v>948</v>
      </c>
      <c r="G308" s="6">
        <v>295.96559999999999</v>
      </c>
    </row>
    <row r="309" spans="1:7" x14ac:dyDescent="0.35">
      <c r="A309" s="5">
        <v>39326</v>
      </c>
      <c r="B309" t="s">
        <v>44</v>
      </c>
      <c r="C309" t="s">
        <v>39</v>
      </c>
      <c r="D309" t="s">
        <v>37</v>
      </c>
      <c r="E309">
        <v>6</v>
      </c>
      <c r="F309" s="6">
        <v>1230</v>
      </c>
      <c r="G309" s="6">
        <v>516.72299999999996</v>
      </c>
    </row>
    <row r="310" spans="1:7" x14ac:dyDescent="0.35">
      <c r="A310" s="5">
        <v>39326</v>
      </c>
      <c r="B310" t="s">
        <v>42</v>
      </c>
      <c r="C310" t="s">
        <v>39</v>
      </c>
      <c r="D310" t="s">
        <v>37</v>
      </c>
      <c r="E310">
        <v>8</v>
      </c>
      <c r="F310" s="6">
        <v>960</v>
      </c>
      <c r="G310" s="6">
        <v>401.85600000000005</v>
      </c>
    </row>
    <row r="311" spans="1:7" x14ac:dyDescent="0.35">
      <c r="A311" s="5">
        <v>39326</v>
      </c>
      <c r="B311" t="s">
        <v>43</v>
      </c>
      <c r="C311" t="s">
        <v>36</v>
      </c>
      <c r="D311" t="s">
        <v>40</v>
      </c>
      <c r="E311">
        <v>6</v>
      </c>
      <c r="F311" s="6">
        <v>1404</v>
      </c>
      <c r="G311" s="6">
        <v>482.5548</v>
      </c>
    </row>
    <row r="312" spans="1:7" x14ac:dyDescent="0.35">
      <c r="A312" s="5">
        <v>39326</v>
      </c>
      <c r="B312" t="s">
        <v>35</v>
      </c>
      <c r="C312" t="s">
        <v>39</v>
      </c>
      <c r="D312" t="s">
        <v>37</v>
      </c>
      <c r="E312">
        <v>7</v>
      </c>
      <c r="F312" s="6">
        <v>1715</v>
      </c>
      <c r="G312" s="6">
        <v>627.51850000000002</v>
      </c>
    </row>
    <row r="313" spans="1:7" x14ac:dyDescent="0.35">
      <c r="A313" s="5">
        <v>39326</v>
      </c>
      <c r="B313" t="s">
        <v>35</v>
      </c>
      <c r="C313" t="s">
        <v>41</v>
      </c>
      <c r="D313" t="s">
        <v>40</v>
      </c>
      <c r="E313">
        <v>6</v>
      </c>
      <c r="F313" s="6">
        <v>1476</v>
      </c>
      <c r="G313" s="6">
        <v>581.83920000000001</v>
      </c>
    </row>
    <row r="314" spans="1:7" x14ac:dyDescent="0.35">
      <c r="A314" s="5">
        <v>39326</v>
      </c>
      <c r="B314" t="s">
        <v>44</v>
      </c>
      <c r="C314" t="s">
        <v>36</v>
      </c>
      <c r="D314" t="s">
        <v>40</v>
      </c>
      <c r="E314">
        <v>9</v>
      </c>
      <c r="F314" s="6">
        <v>2619</v>
      </c>
      <c r="G314" s="6">
        <v>991.02960000000007</v>
      </c>
    </row>
    <row r="315" spans="1:7" x14ac:dyDescent="0.35">
      <c r="A315" s="5">
        <v>39326</v>
      </c>
      <c r="B315" t="s">
        <v>35</v>
      </c>
      <c r="C315" t="s">
        <v>41</v>
      </c>
      <c r="D315" t="s">
        <v>38</v>
      </c>
      <c r="E315">
        <v>9</v>
      </c>
      <c r="F315" s="6">
        <v>2646</v>
      </c>
      <c r="G315" s="6">
        <v>812.322</v>
      </c>
    </row>
    <row r="316" spans="1:7" x14ac:dyDescent="0.35">
      <c r="A316" s="5">
        <v>39326</v>
      </c>
      <c r="B316" t="s">
        <v>42</v>
      </c>
      <c r="C316" t="s">
        <v>36</v>
      </c>
      <c r="D316" t="s">
        <v>40</v>
      </c>
      <c r="E316">
        <v>6</v>
      </c>
      <c r="F316" s="6">
        <v>942</v>
      </c>
      <c r="G316" s="6">
        <v>296.44739999999996</v>
      </c>
    </row>
    <row r="317" spans="1:7" x14ac:dyDescent="0.35">
      <c r="A317" s="5">
        <v>39326</v>
      </c>
      <c r="B317" t="s">
        <v>43</v>
      </c>
      <c r="C317" t="s">
        <v>36</v>
      </c>
      <c r="D317" t="s">
        <v>40</v>
      </c>
      <c r="E317">
        <v>6</v>
      </c>
      <c r="F317" s="6">
        <v>642</v>
      </c>
      <c r="G317" s="6">
        <v>287.93700000000001</v>
      </c>
    </row>
    <row r="318" spans="1:7" x14ac:dyDescent="0.35">
      <c r="A318" s="5">
        <v>39326</v>
      </c>
      <c r="B318" t="s">
        <v>43</v>
      </c>
      <c r="C318" t="s">
        <v>39</v>
      </c>
      <c r="D318" t="s">
        <v>40</v>
      </c>
      <c r="E318">
        <v>6</v>
      </c>
      <c r="F318" s="6">
        <v>1272</v>
      </c>
      <c r="G318" s="6">
        <v>402.58800000000002</v>
      </c>
    </row>
    <row r="319" spans="1:7" x14ac:dyDescent="0.35">
      <c r="A319" s="5">
        <v>39326</v>
      </c>
      <c r="B319" t="s">
        <v>44</v>
      </c>
      <c r="C319" t="s">
        <v>39</v>
      </c>
      <c r="D319" t="s">
        <v>40</v>
      </c>
      <c r="E319">
        <v>7</v>
      </c>
      <c r="F319" s="6">
        <v>1848</v>
      </c>
      <c r="G319" s="6">
        <v>577.3152</v>
      </c>
    </row>
    <row r="320" spans="1:7" x14ac:dyDescent="0.35">
      <c r="A320" s="5">
        <v>39326</v>
      </c>
      <c r="B320" t="s">
        <v>35</v>
      </c>
      <c r="C320" t="s">
        <v>36</v>
      </c>
      <c r="D320" t="s">
        <v>40</v>
      </c>
      <c r="E320">
        <v>9</v>
      </c>
      <c r="F320" s="6">
        <v>1620</v>
      </c>
      <c r="G320" s="6">
        <v>694.65600000000006</v>
      </c>
    </row>
    <row r="321" spans="1:7" x14ac:dyDescent="0.35">
      <c r="A321" s="5">
        <v>39326</v>
      </c>
      <c r="B321" t="s">
        <v>44</v>
      </c>
      <c r="C321" t="s">
        <v>36</v>
      </c>
      <c r="D321" t="s">
        <v>37</v>
      </c>
      <c r="E321">
        <v>7</v>
      </c>
      <c r="F321" s="6">
        <v>1155</v>
      </c>
      <c r="G321" s="6">
        <v>469.161</v>
      </c>
    </row>
    <row r="322" spans="1:7" x14ac:dyDescent="0.35">
      <c r="A322" s="5">
        <v>39326</v>
      </c>
      <c r="B322" t="s">
        <v>44</v>
      </c>
      <c r="C322" t="s">
        <v>41</v>
      </c>
      <c r="D322" t="s">
        <v>38</v>
      </c>
      <c r="E322">
        <v>8</v>
      </c>
      <c r="F322" s="6">
        <v>928</v>
      </c>
      <c r="G322" s="6">
        <v>307.53919999999999</v>
      </c>
    </row>
    <row r="323" spans="1:7" x14ac:dyDescent="0.35">
      <c r="A323" s="5">
        <v>39326</v>
      </c>
      <c r="B323" t="s">
        <v>43</v>
      </c>
      <c r="C323" t="s">
        <v>36</v>
      </c>
      <c r="D323" t="s">
        <v>40</v>
      </c>
      <c r="E323">
        <v>7</v>
      </c>
      <c r="F323" s="6">
        <v>1673</v>
      </c>
      <c r="G323" s="6">
        <v>513.1090999999999</v>
      </c>
    </row>
    <row r="324" spans="1:7" x14ac:dyDescent="0.35">
      <c r="A324" s="5">
        <v>39326</v>
      </c>
      <c r="B324" t="s">
        <v>42</v>
      </c>
      <c r="C324" t="s">
        <v>36</v>
      </c>
      <c r="D324" t="s">
        <v>38</v>
      </c>
      <c r="E324">
        <v>7</v>
      </c>
      <c r="F324" s="6">
        <v>1274</v>
      </c>
      <c r="G324" s="6">
        <v>559.923</v>
      </c>
    </row>
    <row r="325" spans="1:7" x14ac:dyDescent="0.35">
      <c r="A325" s="5">
        <v>39326</v>
      </c>
      <c r="B325" t="s">
        <v>42</v>
      </c>
      <c r="C325" t="s">
        <v>41</v>
      </c>
      <c r="D325" t="s">
        <v>40</v>
      </c>
      <c r="E325">
        <v>6</v>
      </c>
      <c r="F325" s="6">
        <v>810</v>
      </c>
      <c r="G325" s="6">
        <v>304.31700000000001</v>
      </c>
    </row>
    <row r="326" spans="1:7" x14ac:dyDescent="0.35">
      <c r="A326" s="5">
        <v>39326</v>
      </c>
      <c r="B326" t="s">
        <v>35</v>
      </c>
      <c r="C326" t="s">
        <v>41</v>
      </c>
      <c r="D326" t="s">
        <v>37</v>
      </c>
      <c r="E326">
        <v>7</v>
      </c>
      <c r="F326" s="6">
        <v>1960</v>
      </c>
      <c r="G326" s="6">
        <v>705.20799999999997</v>
      </c>
    </row>
    <row r="327" spans="1:7" x14ac:dyDescent="0.35">
      <c r="A327" s="5">
        <v>39356</v>
      </c>
      <c r="B327" t="s">
        <v>43</v>
      </c>
      <c r="C327" t="s">
        <v>36</v>
      </c>
      <c r="D327" t="s">
        <v>40</v>
      </c>
      <c r="E327">
        <v>6</v>
      </c>
      <c r="F327" s="6">
        <v>918</v>
      </c>
      <c r="G327" s="6">
        <v>329.8374</v>
      </c>
    </row>
    <row r="328" spans="1:7" x14ac:dyDescent="0.35">
      <c r="A328" s="5">
        <v>39356</v>
      </c>
      <c r="B328" t="s">
        <v>44</v>
      </c>
      <c r="C328" t="s">
        <v>39</v>
      </c>
      <c r="D328" t="s">
        <v>37</v>
      </c>
      <c r="E328">
        <v>8</v>
      </c>
      <c r="F328" s="6">
        <v>1216</v>
      </c>
      <c r="G328" s="6">
        <v>464.0256</v>
      </c>
    </row>
    <row r="329" spans="1:7" x14ac:dyDescent="0.35">
      <c r="A329" s="5">
        <v>39356</v>
      </c>
      <c r="B329" t="s">
        <v>44</v>
      </c>
      <c r="C329" t="s">
        <v>36</v>
      </c>
      <c r="D329" t="s">
        <v>40</v>
      </c>
      <c r="E329">
        <v>8</v>
      </c>
      <c r="F329" s="6">
        <v>1848</v>
      </c>
      <c r="G329" s="6">
        <v>659.73599999999999</v>
      </c>
    </row>
    <row r="330" spans="1:7" x14ac:dyDescent="0.35">
      <c r="A330" s="5">
        <v>39356</v>
      </c>
      <c r="B330" t="s">
        <v>35</v>
      </c>
      <c r="C330" t="s">
        <v>39</v>
      </c>
      <c r="D330" t="s">
        <v>37</v>
      </c>
      <c r="E330">
        <v>8</v>
      </c>
      <c r="F330" s="6">
        <v>1448</v>
      </c>
      <c r="G330" s="6">
        <v>496.66400000000004</v>
      </c>
    </row>
    <row r="331" spans="1:7" x14ac:dyDescent="0.35">
      <c r="A331" s="5">
        <v>39356</v>
      </c>
      <c r="B331" t="s">
        <v>44</v>
      </c>
      <c r="C331" t="s">
        <v>39</v>
      </c>
      <c r="D331" t="s">
        <v>40</v>
      </c>
      <c r="E331">
        <v>10</v>
      </c>
      <c r="F331" s="6">
        <v>2620</v>
      </c>
      <c r="G331" s="6">
        <v>899.97</v>
      </c>
    </row>
    <row r="332" spans="1:7" x14ac:dyDescent="0.35">
      <c r="A332" s="5">
        <v>39356</v>
      </c>
      <c r="B332" t="s">
        <v>43</v>
      </c>
      <c r="C332" t="s">
        <v>36</v>
      </c>
      <c r="D332" t="s">
        <v>40</v>
      </c>
      <c r="E332">
        <v>6</v>
      </c>
      <c r="F332" s="6">
        <v>624</v>
      </c>
      <c r="G332" s="6">
        <v>206.41919999999999</v>
      </c>
    </row>
    <row r="333" spans="1:7" x14ac:dyDescent="0.35">
      <c r="A333" s="5">
        <v>39356</v>
      </c>
      <c r="B333" t="s">
        <v>43</v>
      </c>
      <c r="C333" t="s">
        <v>39</v>
      </c>
      <c r="D333" t="s">
        <v>38</v>
      </c>
      <c r="E333">
        <v>6</v>
      </c>
      <c r="F333" s="6">
        <v>774</v>
      </c>
      <c r="G333" s="6">
        <v>256.96800000000002</v>
      </c>
    </row>
    <row r="334" spans="1:7" x14ac:dyDescent="0.35">
      <c r="A334" s="5">
        <v>39356</v>
      </c>
      <c r="B334" t="s">
        <v>44</v>
      </c>
      <c r="C334" t="s">
        <v>41</v>
      </c>
      <c r="D334" t="s">
        <v>38</v>
      </c>
      <c r="E334">
        <v>8</v>
      </c>
      <c r="F334" s="6">
        <v>1552</v>
      </c>
      <c r="G334" s="6">
        <v>599.072</v>
      </c>
    </row>
    <row r="335" spans="1:7" x14ac:dyDescent="0.35">
      <c r="A335" s="5">
        <v>39356</v>
      </c>
      <c r="B335" t="s">
        <v>43</v>
      </c>
      <c r="C335" t="s">
        <v>39</v>
      </c>
      <c r="D335" t="s">
        <v>40</v>
      </c>
      <c r="E335">
        <v>9</v>
      </c>
      <c r="F335" s="6">
        <v>2358</v>
      </c>
      <c r="G335" s="6">
        <v>829.78019999999992</v>
      </c>
    </row>
    <row r="336" spans="1:7" x14ac:dyDescent="0.35">
      <c r="A336" s="5">
        <v>39356</v>
      </c>
      <c r="B336" t="s">
        <v>42</v>
      </c>
      <c r="C336" t="s">
        <v>36</v>
      </c>
      <c r="D336" t="s">
        <v>37</v>
      </c>
      <c r="E336">
        <v>10</v>
      </c>
      <c r="F336" s="6">
        <v>2470</v>
      </c>
      <c r="G336" s="6">
        <v>817.32300000000009</v>
      </c>
    </row>
    <row r="337" spans="1:7" x14ac:dyDescent="0.35">
      <c r="A337" s="5">
        <v>39356</v>
      </c>
      <c r="B337" t="s">
        <v>35</v>
      </c>
      <c r="C337" t="s">
        <v>36</v>
      </c>
      <c r="D337" t="s">
        <v>40</v>
      </c>
      <c r="E337">
        <v>10</v>
      </c>
      <c r="F337" s="6">
        <v>1410</v>
      </c>
      <c r="G337" s="6">
        <v>483.20699999999999</v>
      </c>
    </row>
    <row r="338" spans="1:7" x14ac:dyDescent="0.35">
      <c r="A338" s="5">
        <v>39356</v>
      </c>
      <c r="B338" t="s">
        <v>42</v>
      </c>
      <c r="C338" t="s">
        <v>39</v>
      </c>
      <c r="D338" t="s">
        <v>37</v>
      </c>
      <c r="E338">
        <v>10</v>
      </c>
      <c r="F338" s="6">
        <v>1130</v>
      </c>
      <c r="G338" s="6">
        <v>401.15</v>
      </c>
    </row>
    <row r="339" spans="1:7" x14ac:dyDescent="0.35">
      <c r="A339" s="5">
        <v>39356</v>
      </c>
      <c r="B339" t="s">
        <v>42</v>
      </c>
      <c r="C339" t="s">
        <v>41</v>
      </c>
      <c r="D339" t="s">
        <v>38</v>
      </c>
      <c r="E339">
        <v>6</v>
      </c>
      <c r="F339" s="6">
        <v>1626</v>
      </c>
      <c r="G339" s="6">
        <v>561.62040000000002</v>
      </c>
    </row>
    <row r="340" spans="1:7" x14ac:dyDescent="0.35">
      <c r="A340" s="5">
        <v>39356</v>
      </c>
      <c r="B340" t="s">
        <v>44</v>
      </c>
      <c r="C340" t="s">
        <v>41</v>
      </c>
      <c r="D340" t="s">
        <v>37</v>
      </c>
      <c r="E340">
        <v>9</v>
      </c>
      <c r="F340" s="6">
        <v>1089</v>
      </c>
      <c r="G340" s="6">
        <v>393.67349999999999</v>
      </c>
    </row>
    <row r="341" spans="1:7" x14ac:dyDescent="0.35">
      <c r="A341" s="5">
        <v>39356</v>
      </c>
      <c r="B341" t="s">
        <v>44</v>
      </c>
      <c r="C341" t="s">
        <v>36</v>
      </c>
      <c r="D341" t="s">
        <v>38</v>
      </c>
      <c r="E341">
        <v>6</v>
      </c>
      <c r="F341" s="6">
        <v>1134</v>
      </c>
      <c r="G341" s="6">
        <v>504.51660000000004</v>
      </c>
    </row>
    <row r="342" spans="1:7" x14ac:dyDescent="0.35">
      <c r="A342" s="5">
        <v>39356</v>
      </c>
      <c r="B342" t="s">
        <v>35</v>
      </c>
      <c r="C342" t="s">
        <v>39</v>
      </c>
      <c r="D342" t="s">
        <v>40</v>
      </c>
      <c r="E342">
        <v>10</v>
      </c>
      <c r="F342" s="6">
        <v>2050</v>
      </c>
      <c r="G342" s="6">
        <v>627.29999999999995</v>
      </c>
    </row>
    <row r="343" spans="1:7" x14ac:dyDescent="0.35">
      <c r="A343" s="5">
        <v>39356</v>
      </c>
      <c r="B343" t="s">
        <v>43</v>
      </c>
      <c r="C343" t="s">
        <v>36</v>
      </c>
      <c r="D343" t="s">
        <v>40</v>
      </c>
      <c r="E343">
        <v>6</v>
      </c>
      <c r="F343" s="6">
        <v>1344</v>
      </c>
      <c r="G343" s="6">
        <v>440.2944</v>
      </c>
    </row>
    <row r="344" spans="1:7" x14ac:dyDescent="0.35">
      <c r="A344" s="5">
        <v>39356</v>
      </c>
      <c r="B344" t="s">
        <v>43</v>
      </c>
      <c r="C344" t="s">
        <v>39</v>
      </c>
      <c r="D344" t="s">
        <v>40</v>
      </c>
      <c r="E344">
        <v>7</v>
      </c>
      <c r="F344" s="6">
        <v>1043</v>
      </c>
      <c r="G344" s="6">
        <v>346.79750000000001</v>
      </c>
    </row>
    <row r="345" spans="1:7" x14ac:dyDescent="0.35">
      <c r="A345" s="5">
        <v>39356</v>
      </c>
      <c r="B345" t="s">
        <v>35</v>
      </c>
      <c r="C345" t="s">
        <v>36</v>
      </c>
      <c r="D345" t="s">
        <v>37</v>
      </c>
      <c r="E345">
        <v>9</v>
      </c>
      <c r="F345" s="6">
        <v>1521</v>
      </c>
      <c r="G345" s="6">
        <v>607.48739999999998</v>
      </c>
    </row>
    <row r="346" spans="1:7" x14ac:dyDescent="0.35">
      <c r="A346" s="5">
        <v>39356</v>
      </c>
      <c r="B346" t="s">
        <v>42</v>
      </c>
      <c r="C346" t="s">
        <v>39</v>
      </c>
      <c r="D346" t="s">
        <v>40</v>
      </c>
      <c r="E346">
        <v>9</v>
      </c>
      <c r="F346" s="6">
        <v>2520</v>
      </c>
      <c r="G346" s="6">
        <v>810.43200000000002</v>
      </c>
    </row>
    <row r="347" spans="1:7" x14ac:dyDescent="0.35">
      <c r="A347" s="5">
        <v>39356</v>
      </c>
      <c r="B347" t="s">
        <v>44</v>
      </c>
      <c r="C347" t="s">
        <v>36</v>
      </c>
      <c r="D347" t="s">
        <v>37</v>
      </c>
      <c r="E347">
        <v>10</v>
      </c>
      <c r="F347" s="6">
        <v>2910</v>
      </c>
      <c r="G347" s="6">
        <v>1168.6559999999999</v>
      </c>
    </row>
    <row r="348" spans="1:7" x14ac:dyDescent="0.35">
      <c r="A348" s="5">
        <v>39356</v>
      </c>
      <c r="B348" t="s">
        <v>42</v>
      </c>
      <c r="C348" t="s">
        <v>36</v>
      </c>
      <c r="D348" t="s">
        <v>40</v>
      </c>
      <c r="E348">
        <v>8</v>
      </c>
      <c r="F348" s="6">
        <v>1160</v>
      </c>
      <c r="G348" s="6">
        <v>508.31199999999995</v>
      </c>
    </row>
    <row r="349" spans="1:7" x14ac:dyDescent="0.35">
      <c r="A349" s="5">
        <v>39356</v>
      </c>
      <c r="B349" t="s">
        <v>42</v>
      </c>
      <c r="C349" t="s">
        <v>41</v>
      </c>
      <c r="D349" t="s">
        <v>37</v>
      </c>
      <c r="E349">
        <v>7</v>
      </c>
      <c r="F349" s="6">
        <v>1645</v>
      </c>
      <c r="G349" s="6">
        <v>685.96499999999992</v>
      </c>
    </row>
    <row r="350" spans="1:7" x14ac:dyDescent="0.35">
      <c r="A350" s="5">
        <v>39356</v>
      </c>
      <c r="B350" t="s">
        <v>42</v>
      </c>
      <c r="C350" t="s">
        <v>39</v>
      </c>
      <c r="D350" t="s">
        <v>38</v>
      </c>
      <c r="E350">
        <v>7</v>
      </c>
      <c r="F350" s="6">
        <v>1827</v>
      </c>
      <c r="G350" s="6">
        <v>619.71839999999997</v>
      </c>
    </row>
    <row r="351" spans="1:7" x14ac:dyDescent="0.35">
      <c r="A351" s="5">
        <v>39356</v>
      </c>
      <c r="B351" t="s">
        <v>42</v>
      </c>
      <c r="C351" t="s">
        <v>36</v>
      </c>
      <c r="D351" t="s">
        <v>38</v>
      </c>
      <c r="E351">
        <v>9</v>
      </c>
      <c r="F351" s="6">
        <v>2322</v>
      </c>
      <c r="G351" s="6">
        <v>840.7962</v>
      </c>
    </row>
    <row r="352" spans="1:7" x14ac:dyDescent="0.35">
      <c r="A352" s="5">
        <v>39356</v>
      </c>
      <c r="B352" t="s">
        <v>35</v>
      </c>
      <c r="C352" t="s">
        <v>41</v>
      </c>
      <c r="D352" t="s">
        <v>37</v>
      </c>
      <c r="E352">
        <v>9</v>
      </c>
      <c r="F352" s="6">
        <v>2295</v>
      </c>
      <c r="G352" s="6">
        <v>989.37450000000001</v>
      </c>
    </row>
    <row r="353" spans="1:7" x14ac:dyDescent="0.35">
      <c r="A353" s="5">
        <v>39356</v>
      </c>
      <c r="B353" t="s">
        <v>35</v>
      </c>
      <c r="C353" t="s">
        <v>36</v>
      </c>
      <c r="D353" t="s">
        <v>38</v>
      </c>
      <c r="E353">
        <v>9</v>
      </c>
      <c r="F353" s="6">
        <v>1494</v>
      </c>
      <c r="G353" s="6">
        <v>663.93360000000007</v>
      </c>
    </row>
    <row r="354" spans="1:7" x14ac:dyDescent="0.35">
      <c r="A354" s="5">
        <v>39356</v>
      </c>
      <c r="B354" t="s">
        <v>43</v>
      </c>
      <c r="C354" t="s">
        <v>39</v>
      </c>
      <c r="D354" t="s">
        <v>40</v>
      </c>
      <c r="E354">
        <v>9</v>
      </c>
      <c r="F354" s="6">
        <v>2223</v>
      </c>
      <c r="G354" s="6">
        <v>893.42369999999994</v>
      </c>
    </row>
    <row r="355" spans="1:7" x14ac:dyDescent="0.35">
      <c r="A355" s="5">
        <v>39356</v>
      </c>
      <c r="B355" t="s">
        <v>44</v>
      </c>
      <c r="C355" t="s">
        <v>39</v>
      </c>
      <c r="D355" t="s">
        <v>38</v>
      </c>
      <c r="E355">
        <v>9</v>
      </c>
      <c r="F355" s="6">
        <v>1278</v>
      </c>
      <c r="G355" s="6">
        <v>465.44760000000002</v>
      </c>
    </row>
    <row r="356" spans="1:7" x14ac:dyDescent="0.35">
      <c r="A356" s="5">
        <v>39356</v>
      </c>
      <c r="B356" t="s">
        <v>42</v>
      </c>
      <c r="C356" t="s">
        <v>41</v>
      </c>
      <c r="D356" t="s">
        <v>40</v>
      </c>
      <c r="E356">
        <v>9</v>
      </c>
      <c r="F356" s="6">
        <v>1818</v>
      </c>
      <c r="G356" s="6">
        <v>723.74580000000003</v>
      </c>
    </row>
    <row r="357" spans="1:7" x14ac:dyDescent="0.35">
      <c r="A357" s="5">
        <v>39356</v>
      </c>
      <c r="B357" t="s">
        <v>35</v>
      </c>
      <c r="C357" t="s">
        <v>39</v>
      </c>
      <c r="D357" t="s">
        <v>38</v>
      </c>
      <c r="E357">
        <v>10</v>
      </c>
      <c r="F357" s="6">
        <v>1170</v>
      </c>
      <c r="G357" s="6">
        <v>431.96399999999994</v>
      </c>
    </row>
    <row r="358" spans="1:7" x14ac:dyDescent="0.35">
      <c r="A358" s="5">
        <v>39356</v>
      </c>
      <c r="B358" t="s">
        <v>35</v>
      </c>
      <c r="C358" t="s">
        <v>41</v>
      </c>
      <c r="D358" t="s">
        <v>38</v>
      </c>
      <c r="E358">
        <v>8</v>
      </c>
      <c r="F358" s="6">
        <v>2304</v>
      </c>
      <c r="G358" s="6">
        <v>695.80799999999999</v>
      </c>
    </row>
    <row r="359" spans="1:7" x14ac:dyDescent="0.35">
      <c r="A359" s="5">
        <v>39356</v>
      </c>
      <c r="B359" t="s">
        <v>43</v>
      </c>
      <c r="C359" t="s">
        <v>36</v>
      </c>
      <c r="D359" t="s">
        <v>40</v>
      </c>
      <c r="E359">
        <v>7</v>
      </c>
      <c r="F359" s="6">
        <v>1617</v>
      </c>
      <c r="G359" s="6">
        <v>722.47559999999999</v>
      </c>
    </row>
    <row r="360" spans="1:7" x14ac:dyDescent="0.35">
      <c r="A360" s="5">
        <v>39356</v>
      </c>
      <c r="B360" t="s">
        <v>44</v>
      </c>
      <c r="C360" t="s">
        <v>41</v>
      </c>
      <c r="D360" t="s">
        <v>40</v>
      </c>
      <c r="E360">
        <v>6</v>
      </c>
      <c r="F360" s="6">
        <v>720</v>
      </c>
      <c r="G360" s="6">
        <v>259.63200000000001</v>
      </c>
    </row>
    <row r="361" spans="1:7" x14ac:dyDescent="0.35">
      <c r="A361" s="5">
        <v>39356</v>
      </c>
      <c r="B361" t="s">
        <v>43</v>
      </c>
      <c r="C361" t="s">
        <v>36</v>
      </c>
      <c r="D361" t="s">
        <v>38</v>
      </c>
      <c r="E361">
        <v>9</v>
      </c>
      <c r="F361" s="6">
        <v>2403</v>
      </c>
      <c r="G361" s="6">
        <v>1068.6141</v>
      </c>
    </row>
    <row r="362" spans="1:7" x14ac:dyDescent="0.35">
      <c r="A362" s="5">
        <v>39356</v>
      </c>
      <c r="B362" t="s">
        <v>35</v>
      </c>
      <c r="C362" t="s">
        <v>41</v>
      </c>
      <c r="D362" t="s">
        <v>40</v>
      </c>
      <c r="E362">
        <v>6</v>
      </c>
      <c r="F362" s="6">
        <v>1626</v>
      </c>
      <c r="G362" s="6">
        <v>616.41660000000002</v>
      </c>
    </row>
    <row r="363" spans="1:7" x14ac:dyDescent="0.35">
      <c r="A363" s="5">
        <v>39387</v>
      </c>
      <c r="B363" t="s">
        <v>43</v>
      </c>
      <c r="C363" t="s">
        <v>39</v>
      </c>
      <c r="D363" t="s">
        <v>40</v>
      </c>
      <c r="E363">
        <v>7</v>
      </c>
      <c r="F363" s="6">
        <v>1358</v>
      </c>
      <c r="G363" s="6">
        <v>600.37180000000001</v>
      </c>
    </row>
    <row r="364" spans="1:7" x14ac:dyDescent="0.35">
      <c r="A364" s="5">
        <v>39387</v>
      </c>
      <c r="B364" t="s">
        <v>42</v>
      </c>
      <c r="C364" t="s">
        <v>39</v>
      </c>
      <c r="D364" t="s">
        <v>37</v>
      </c>
      <c r="E364">
        <v>10</v>
      </c>
      <c r="F364" s="6">
        <v>1390</v>
      </c>
      <c r="G364" s="6">
        <v>419.78</v>
      </c>
    </row>
    <row r="365" spans="1:7" x14ac:dyDescent="0.35">
      <c r="A365" s="5">
        <v>39387</v>
      </c>
      <c r="B365" t="s">
        <v>35</v>
      </c>
      <c r="C365" t="s">
        <v>36</v>
      </c>
      <c r="D365" t="s">
        <v>37</v>
      </c>
      <c r="E365">
        <v>7</v>
      </c>
      <c r="F365" s="6">
        <v>1155</v>
      </c>
      <c r="G365" s="6">
        <v>481.0575</v>
      </c>
    </row>
    <row r="366" spans="1:7" x14ac:dyDescent="0.35">
      <c r="A366" s="5">
        <v>39387</v>
      </c>
      <c r="B366" t="s">
        <v>42</v>
      </c>
      <c r="C366" t="s">
        <v>39</v>
      </c>
      <c r="D366" t="s">
        <v>40</v>
      </c>
      <c r="E366">
        <v>7</v>
      </c>
      <c r="F366" s="6">
        <v>1904</v>
      </c>
      <c r="G366" s="6">
        <v>783.11519999999996</v>
      </c>
    </row>
    <row r="367" spans="1:7" x14ac:dyDescent="0.35">
      <c r="A367" s="5">
        <v>39387</v>
      </c>
      <c r="B367" t="s">
        <v>44</v>
      </c>
      <c r="C367" t="s">
        <v>39</v>
      </c>
      <c r="D367" t="s">
        <v>37</v>
      </c>
      <c r="E367">
        <v>7</v>
      </c>
      <c r="F367" s="6">
        <v>924</v>
      </c>
      <c r="G367" s="6">
        <v>383.09040000000005</v>
      </c>
    </row>
    <row r="368" spans="1:7" x14ac:dyDescent="0.35">
      <c r="A368" s="5">
        <v>39387</v>
      </c>
      <c r="B368" t="s">
        <v>44</v>
      </c>
      <c r="C368" t="s">
        <v>36</v>
      </c>
      <c r="D368" t="s">
        <v>38</v>
      </c>
      <c r="E368">
        <v>10</v>
      </c>
      <c r="F368" s="6">
        <v>1170</v>
      </c>
      <c r="G368" s="6">
        <v>455.13</v>
      </c>
    </row>
    <row r="369" spans="1:7" x14ac:dyDescent="0.35">
      <c r="A369" s="5">
        <v>39387</v>
      </c>
      <c r="B369" t="s">
        <v>43</v>
      </c>
      <c r="C369" t="s">
        <v>36</v>
      </c>
      <c r="D369" t="s">
        <v>40</v>
      </c>
      <c r="E369">
        <v>9</v>
      </c>
      <c r="F369" s="6">
        <v>1827</v>
      </c>
      <c r="G369" s="6">
        <v>559.97550000000001</v>
      </c>
    </row>
    <row r="370" spans="1:7" x14ac:dyDescent="0.35">
      <c r="A370" s="5">
        <v>39387</v>
      </c>
      <c r="B370" t="s">
        <v>43</v>
      </c>
      <c r="C370" t="s">
        <v>36</v>
      </c>
      <c r="D370" t="s">
        <v>40</v>
      </c>
      <c r="E370">
        <v>6</v>
      </c>
      <c r="F370" s="6">
        <v>864</v>
      </c>
      <c r="G370" s="6">
        <v>378.1728</v>
      </c>
    </row>
    <row r="371" spans="1:7" x14ac:dyDescent="0.35">
      <c r="A371" s="5">
        <v>39387</v>
      </c>
      <c r="B371" t="s">
        <v>35</v>
      </c>
      <c r="C371" t="s">
        <v>41</v>
      </c>
      <c r="D371" t="s">
        <v>37</v>
      </c>
      <c r="E371">
        <v>6</v>
      </c>
      <c r="F371" s="6">
        <v>1326</v>
      </c>
      <c r="G371" s="6">
        <v>490.35480000000001</v>
      </c>
    </row>
    <row r="372" spans="1:7" x14ac:dyDescent="0.35">
      <c r="A372" s="5">
        <v>39387</v>
      </c>
      <c r="B372" t="s">
        <v>35</v>
      </c>
      <c r="C372" t="s">
        <v>39</v>
      </c>
      <c r="D372" t="s">
        <v>40</v>
      </c>
      <c r="E372">
        <v>7</v>
      </c>
      <c r="F372" s="6">
        <v>1911</v>
      </c>
      <c r="G372" s="6">
        <v>633.49650000000008</v>
      </c>
    </row>
    <row r="373" spans="1:7" x14ac:dyDescent="0.35">
      <c r="A373" s="5">
        <v>39387</v>
      </c>
      <c r="B373" t="s">
        <v>43</v>
      </c>
      <c r="C373" t="s">
        <v>36</v>
      </c>
      <c r="D373" t="s">
        <v>40</v>
      </c>
      <c r="E373">
        <v>9</v>
      </c>
      <c r="F373" s="6">
        <v>2349</v>
      </c>
      <c r="G373" s="6">
        <v>984.46589999999992</v>
      </c>
    </row>
    <row r="374" spans="1:7" x14ac:dyDescent="0.35">
      <c r="A374" s="5">
        <v>39387</v>
      </c>
      <c r="B374" t="s">
        <v>43</v>
      </c>
      <c r="C374" t="s">
        <v>39</v>
      </c>
      <c r="D374" t="s">
        <v>40</v>
      </c>
      <c r="E374">
        <v>9</v>
      </c>
      <c r="F374" s="6">
        <v>2610</v>
      </c>
      <c r="G374" s="6">
        <v>963.61199999999997</v>
      </c>
    </row>
    <row r="375" spans="1:7" x14ac:dyDescent="0.35">
      <c r="A375" s="5">
        <v>39387</v>
      </c>
      <c r="B375" t="s">
        <v>35</v>
      </c>
      <c r="C375" t="s">
        <v>36</v>
      </c>
      <c r="D375" t="s">
        <v>40</v>
      </c>
      <c r="E375">
        <v>9</v>
      </c>
      <c r="F375" s="6">
        <v>1026</v>
      </c>
      <c r="G375" s="6">
        <v>431.63820000000004</v>
      </c>
    </row>
    <row r="376" spans="1:7" x14ac:dyDescent="0.35">
      <c r="A376" s="5">
        <v>39387</v>
      </c>
      <c r="B376" t="s">
        <v>35</v>
      </c>
      <c r="C376" t="s">
        <v>39</v>
      </c>
      <c r="D376" t="s">
        <v>38</v>
      </c>
      <c r="E376">
        <v>9</v>
      </c>
      <c r="F376" s="6">
        <v>2646</v>
      </c>
      <c r="G376" s="6">
        <v>993.83759999999995</v>
      </c>
    </row>
    <row r="377" spans="1:7" x14ac:dyDescent="0.35">
      <c r="A377" s="5">
        <v>39387</v>
      </c>
      <c r="B377" t="s">
        <v>43</v>
      </c>
      <c r="C377" t="s">
        <v>36</v>
      </c>
      <c r="D377" t="s">
        <v>38</v>
      </c>
      <c r="E377">
        <v>9</v>
      </c>
      <c r="F377" s="6">
        <v>1827</v>
      </c>
      <c r="G377" s="6">
        <v>613.32389999999998</v>
      </c>
    </row>
    <row r="378" spans="1:7" x14ac:dyDescent="0.35">
      <c r="A378" s="5">
        <v>39387</v>
      </c>
      <c r="B378" t="s">
        <v>44</v>
      </c>
      <c r="C378" t="s">
        <v>39</v>
      </c>
      <c r="D378" t="s">
        <v>38</v>
      </c>
      <c r="E378">
        <v>6</v>
      </c>
      <c r="F378" s="6">
        <v>972</v>
      </c>
      <c r="G378" s="6">
        <v>310.65120000000002</v>
      </c>
    </row>
    <row r="379" spans="1:7" x14ac:dyDescent="0.35">
      <c r="A379" s="5">
        <v>39387</v>
      </c>
      <c r="B379" t="s">
        <v>35</v>
      </c>
      <c r="C379" t="s">
        <v>36</v>
      </c>
      <c r="D379" t="s">
        <v>38</v>
      </c>
      <c r="E379">
        <v>9</v>
      </c>
      <c r="F379" s="6">
        <v>1935</v>
      </c>
      <c r="G379" s="6">
        <v>688.86</v>
      </c>
    </row>
    <row r="380" spans="1:7" x14ac:dyDescent="0.35">
      <c r="A380" s="5">
        <v>39387</v>
      </c>
      <c r="B380" t="s">
        <v>44</v>
      </c>
      <c r="C380" t="s">
        <v>41</v>
      </c>
      <c r="D380" t="s">
        <v>37</v>
      </c>
      <c r="E380">
        <v>9</v>
      </c>
      <c r="F380" s="6">
        <v>2439</v>
      </c>
      <c r="G380" s="6">
        <v>1082.6721</v>
      </c>
    </row>
    <row r="381" spans="1:7" x14ac:dyDescent="0.35">
      <c r="A381" s="5">
        <v>39387</v>
      </c>
      <c r="B381" t="s">
        <v>35</v>
      </c>
      <c r="C381" t="s">
        <v>41</v>
      </c>
      <c r="D381" t="s">
        <v>38</v>
      </c>
      <c r="E381">
        <v>9</v>
      </c>
      <c r="F381" s="6">
        <v>1863</v>
      </c>
      <c r="G381" s="6">
        <v>797.17769999999996</v>
      </c>
    </row>
    <row r="382" spans="1:7" x14ac:dyDescent="0.35">
      <c r="A382" s="5">
        <v>39387</v>
      </c>
      <c r="B382" t="s">
        <v>44</v>
      </c>
      <c r="C382" t="s">
        <v>36</v>
      </c>
      <c r="D382" t="s">
        <v>37</v>
      </c>
      <c r="E382">
        <v>6</v>
      </c>
      <c r="F382" s="6">
        <v>750</v>
      </c>
      <c r="G382" s="6">
        <v>253.12500000000003</v>
      </c>
    </row>
    <row r="383" spans="1:7" x14ac:dyDescent="0.35">
      <c r="A383" s="5">
        <v>39387</v>
      </c>
      <c r="B383" t="s">
        <v>44</v>
      </c>
      <c r="C383" t="s">
        <v>36</v>
      </c>
      <c r="D383" t="s">
        <v>40</v>
      </c>
      <c r="E383">
        <v>9</v>
      </c>
      <c r="F383" s="6">
        <v>1674</v>
      </c>
      <c r="G383" s="6">
        <v>751.12379999999996</v>
      </c>
    </row>
    <row r="384" spans="1:7" x14ac:dyDescent="0.35">
      <c r="A384" s="5">
        <v>39387</v>
      </c>
      <c r="B384" t="s">
        <v>43</v>
      </c>
      <c r="C384" t="s">
        <v>39</v>
      </c>
      <c r="D384" t="s">
        <v>40</v>
      </c>
      <c r="E384">
        <v>10</v>
      </c>
      <c r="F384" s="6">
        <v>1200</v>
      </c>
      <c r="G384" s="6">
        <v>468.6</v>
      </c>
    </row>
    <row r="385" spans="1:7" x14ac:dyDescent="0.35">
      <c r="A385" s="5">
        <v>39387</v>
      </c>
      <c r="B385" t="s">
        <v>35</v>
      </c>
      <c r="C385" t="s">
        <v>41</v>
      </c>
      <c r="D385" t="s">
        <v>40</v>
      </c>
      <c r="E385">
        <v>6</v>
      </c>
      <c r="F385" s="6">
        <v>1362</v>
      </c>
      <c r="G385" s="6">
        <v>448.50659999999999</v>
      </c>
    </row>
    <row r="386" spans="1:7" x14ac:dyDescent="0.35">
      <c r="A386" s="5">
        <v>39387</v>
      </c>
      <c r="B386" t="s">
        <v>42</v>
      </c>
      <c r="C386" t="s">
        <v>41</v>
      </c>
      <c r="D386" t="s">
        <v>37</v>
      </c>
      <c r="E386">
        <v>6</v>
      </c>
      <c r="F386" s="6">
        <v>1782</v>
      </c>
      <c r="G386" s="6">
        <v>663.61680000000001</v>
      </c>
    </row>
    <row r="387" spans="1:7" x14ac:dyDescent="0.35">
      <c r="A387" s="5">
        <v>39387</v>
      </c>
      <c r="B387" t="s">
        <v>43</v>
      </c>
      <c r="C387" t="s">
        <v>36</v>
      </c>
      <c r="D387" t="s">
        <v>40</v>
      </c>
      <c r="E387">
        <v>6</v>
      </c>
      <c r="F387" s="6">
        <v>1326</v>
      </c>
      <c r="G387" s="6">
        <v>478.95120000000003</v>
      </c>
    </row>
    <row r="388" spans="1:7" x14ac:dyDescent="0.35">
      <c r="A388" s="5">
        <v>39387</v>
      </c>
      <c r="B388" t="s">
        <v>35</v>
      </c>
      <c r="C388" t="s">
        <v>39</v>
      </c>
      <c r="D388" t="s">
        <v>37</v>
      </c>
      <c r="E388">
        <v>6</v>
      </c>
      <c r="F388" s="6">
        <v>1386</v>
      </c>
      <c r="G388" s="6">
        <v>512.95859999999993</v>
      </c>
    </row>
    <row r="389" spans="1:7" x14ac:dyDescent="0.35">
      <c r="A389" s="5">
        <v>39387</v>
      </c>
      <c r="B389" t="s">
        <v>44</v>
      </c>
      <c r="C389" t="s">
        <v>39</v>
      </c>
      <c r="D389" t="s">
        <v>40</v>
      </c>
      <c r="E389">
        <v>9</v>
      </c>
      <c r="F389" s="6">
        <v>1953</v>
      </c>
      <c r="G389" s="6">
        <v>770.84910000000002</v>
      </c>
    </row>
    <row r="390" spans="1:7" x14ac:dyDescent="0.35">
      <c r="A390" s="5">
        <v>39387</v>
      </c>
      <c r="B390" t="s">
        <v>44</v>
      </c>
      <c r="C390" t="s">
        <v>41</v>
      </c>
      <c r="D390" t="s">
        <v>38</v>
      </c>
      <c r="E390">
        <v>9</v>
      </c>
      <c r="F390" s="6">
        <v>2295</v>
      </c>
      <c r="G390" s="6">
        <v>982.03049999999996</v>
      </c>
    </row>
    <row r="391" spans="1:7" x14ac:dyDescent="0.35">
      <c r="A391" s="5">
        <v>39387</v>
      </c>
      <c r="B391" t="s">
        <v>42</v>
      </c>
      <c r="C391" t="s">
        <v>36</v>
      </c>
      <c r="D391" t="s">
        <v>37</v>
      </c>
      <c r="E391">
        <v>8</v>
      </c>
      <c r="F391" s="6">
        <v>1208</v>
      </c>
      <c r="G391" s="6">
        <v>488.7568</v>
      </c>
    </row>
    <row r="392" spans="1:7" x14ac:dyDescent="0.35">
      <c r="A392" s="5">
        <v>39387</v>
      </c>
      <c r="B392" t="s">
        <v>42</v>
      </c>
      <c r="C392" t="s">
        <v>36</v>
      </c>
      <c r="D392" t="s">
        <v>40</v>
      </c>
      <c r="E392">
        <v>8</v>
      </c>
      <c r="F392" s="6">
        <v>2032</v>
      </c>
      <c r="G392" s="6">
        <v>722.98559999999998</v>
      </c>
    </row>
    <row r="393" spans="1:7" x14ac:dyDescent="0.35">
      <c r="A393" s="5">
        <v>39387</v>
      </c>
      <c r="B393" t="s">
        <v>42</v>
      </c>
      <c r="C393" t="s">
        <v>36</v>
      </c>
      <c r="D393" t="s">
        <v>38</v>
      </c>
      <c r="E393">
        <v>6</v>
      </c>
      <c r="F393" s="6">
        <v>1290</v>
      </c>
      <c r="G393" s="6">
        <v>425.18400000000003</v>
      </c>
    </row>
    <row r="394" spans="1:7" x14ac:dyDescent="0.35">
      <c r="A394" s="5">
        <v>39387</v>
      </c>
      <c r="B394" t="s">
        <v>42</v>
      </c>
      <c r="C394" t="s">
        <v>39</v>
      </c>
      <c r="D394" t="s">
        <v>38</v>
      </c>
      <c r="E394">
        <v>10</v>
      </c>
      <c r="F394" s="6">
        <v>1480</v>
      </c>
      <c r="G394" s="6">
        <v>640.98799999999994</v>
      </c>
    </row>
    <row r="395" spans="1:7" x14ac:dyDescent="0.35">
      <c r="A395" s="5">
        <v>39387</v>
      </c>
      <c r="B395" t="s">
        <v>42</v>
      </c>
      <c r="C395" t="s">
        <v>41</v>
      </c>
      <c r="D395" t="s">
        <v>38</v>
      </c>
      <c r="E395">
        <v>7</v>
      </c>
      <c r="F395" s="6">
        <v>1085</v>
      </c>
      <c r="G395" s="6">
        <v>458.62950000000001</v>
      </c>
    </row>
    <row r="396" spans="1:7" x14ac:dyDescent="0.35">
      <c r="A396" s="5">
        <v>39387</v>
      </c>
      <c r="B396" t="s">
        <v>43</v>
      </c>
      <c r="C396" t="s">
        <v>39</v>
      </c>
      <c r="D396" t="s">
        <v>38</v>
      </c>
      <c r="E396">
        <v>8</v>
      </c>
      <c r="F396" s="6">
        <v>1864</v>
      </c>
      <c r="G396" s="6">
        <v>692.28960000000006</v>
      </c>
    </row>
    <row r="397" spans="1:7" x14ac:dyDescent="0.35">
      <c r="A397" s="5">
        <v>39387</v>
      </c>
      <c r="B397" t="s">
        <v>42</v>
      </c>
      <c r="C397" t="s">
        <v>41</v>
      </c>
      <c r="D397" t="s">
        <v>40</v>
      </c>
      <c r="E397">
        <v>9</v>
      </c>
      <c r="F397" s="6">
        <v>2682</v>
      </c>
      <c r="G397" s="6">
        <v>970.34760000000006</v>
      </c>
    </row>
    <row r="398" spans="1:7" x14ac:dyDescent="0.35">
      <c r="A398" s="5">
        <v>39387</v>
      </c>
      <c r="B398" t="s">
        <v>44</v>
      </c>
      <c r="C398" t="s">
        <v>41</v>
      </c>
      <c r="D398" t="s">
        <v>40</v>
      </c>
      <c r="E398">
        <v>7</v>
      </c>
      <c r="F398" s="6">
        <v>1505</v>
      </c>
      <c r="G398" s="6">
        <v>524.04100000000005</v>
      </c>
    </row>
    <row r="399" spans="1:7" x14ac:dyDescent="0.35">
      <c r="A399" s="5">
        <v>39417</v>
      </c>
      <c r="B399" t="s">
        <v>44</v>
      </c>
      <c r="C399" t="s">
        <v>41</v>
      </c>
      <c r="D399" t="s">
        <v>40</v>
      </c>
      <c r="E399">
        <v>9</v>
      </c>
      <c r="F399" s="6">
        <v>2592</v>
      </c>
      <c r="G399" s="6">
        <v>857.43359999999996</v>
      </c>
    </row>
    <row r="400" spans="1:7" x14ac:dyDescent="0.35">
      <c r="A400" s="5">
        <v>39417</v>
      </c>
      <c r="B400" t="s">
        <v>35</v>
      </c>
      <c r="C400" t="s">
        <v>39</v>
      </c>
      <c r="D400" t="s">
        <v>38</v>
      </c>
      <c r="E400">
        <v>7</v>
      </c>
      <c r="F400" s="6">
        <v>1246</v>
      </c>
      <c r="G400" s="6">
        <v>519.45740000000001</v>
      </c>
    </row>
    <row r="401" spans="1:7" x14ac:dyDescent="0.35">
      <c r="A401" s="5">
        <v>39417</v>
      </c>
      <c r="B401" t="s">
        <v>42</v>
      </c>
      <c r="C401" t="s">
        <v>39</v>
      </c>
      <c r="D401" t="s">
        <v>40</v>
      </c>
      <c r="E401">
        <v>6</v>
      </c>
      <c r="F401" s="6">
        <v>894</v>
      </c>
      <c r="G401" s="6">
        <v>295.5564</v>
      </c>
    </row>
    <row r="402" spans="1:7" x14ac:dyDescent="0.35">
      <c r="A402" s="5">
        <v>39417</v>
      </c>
      <c r="B402" t="s">
        <v>44</v>
      </c>
      <c r="C402" t="s">
        <v>39</v>
      </c>
      <c r="D402" t="s">
        <v>38</v>
      </c>
      <c r="E402">
        <v>6</v>
      </c>
      <c r="F402" s="6">
        <v>1542</v>
      </c>
      <c r="G402" s="6">
        <v>565.45140000000004</v>
      </c>
    </row>
    <row r="403" spans="1:7" x14ac:dyDescent="0.35">
      <c r="A403" s="5">
        <v>39417</v>
      </c>
      <c r="B403" t="s">
        <v>35</v>
      </c>
      <c r="C403" t="s">
        <v>36</v>
      </c>
      <c r="D403" t="s">
        <v>40</v>
      </c>
      <c r="E403">
        <v>7</v>
      </c>
      <c r="F403" s="6">
        <v>1169</v>
      </c>
      <c r="G403" s="6">
        <v>384.13339999999999</v>
      </c>
    </row>
    <row r="404" spans="1:7" x14ac:dyDescent="0.35">
      <c r="A404" s="5">
        <v>39417</v>
      </c>
      <c r="B404" t="s">
        <v>44</v>
      </c>
      <c r="C404" t="s">
        <v>36</v>
      </c>
      <c r="D404" t="s">
        <v>40</v>
      </c>
      <c r="E404">
        <v>6</v>
      </c>
      <c r="F404" s="6">
        <v>744</v>
      </c>
      <c r="G404" s="6">
        <v>253.8528</v>
      </c>
    </row>
    <row r="405" spans="1:7" x14ac:dyDescent="0.35">
      <c r="A405" s="5">
        <v>39417</v>
      </c>
      <c r="B405" t="s">
        <v>44</v>
      </c>
      <c r="C405" t="s">
        <v>41</v>
      </c>
      <c r="D405" t="s">
        <v>37</v>
      </c>
      <c r="E405">
        <v>8</v>
      </c>
      <c r="F405" s="6">
        <v>1448</v>
      </c>
      <c r="G405" s="6">
        <v>446.8528</v>
      </c>
    </row>
    <row r="406" spans="1:7" x14ac:dyDescent="0.35">
      <c r="A406" s="5">
        <v>39417</v>
      </c>
      <c r="B406" t="s">
        <v>43</v>
      </c>
      <c r="C406" t="s">
        <v>36</v>
      </c>
      <c r="D406" t="s">
        <v>38</v>
      </c>
      <c r="E406">
        <v>6</v>
      </c>
      <c r="F406" s="6">
        <v>648</v>
      </c>
      <c r="G406" s="6">
        <v>286.67520000000002</v>
      </c>
    </row>
    <row r="407" spans="1:7" x14ac:dyDescent="0.35">
      <c r="A407" s="5">
        <v>39417</v>
      </c>
      <c r="B407" t="s">
        <v>42</v>
      </c>
      <c r="C407" t="s">
        <v>39</v>
      </c>
      <c r="D407" t="s">
        <v>38</v>
      </c>
      <c r="E407">
        <v>10</v>
      </c>
      <c r="F407" s="6">
        <v>2090</v>
      </c>
      <c r="G407" s="6">
        <v>900.99899999999991</v>
      </c>
    </row>
    <row r="408" spans="1:7" x14ac:dyDescent="0.35">
      <c r="A408" s="5">
        <v>39417</v>
      </c>
      <c r="B408" t="s">
        <v>42</v>
      </c>
      <c r="C408" t="s">
        <v>41</v>
      </c>
      <c r="D408" t="s">
        <v>37</v>
      </c>
      <c r="E408">
        <v>8</v>
      </c>
      <c r="F408" s="6">
        <v>952</v>
      </c>
      <c r="G408" s="6">
        <v>354.90559999999999</v>
      </c>
    </row>
    <row r="409" spans="1:7" x14ac:dyDescent="0.35">
      <c r="A409" s="5">
        <v>39417</v>
      </c>
      <c r="B409" t="s">
        <v>42</v>
      </c>
      <c r="C409" t="s">
        <v>36</v>
      </c>
      <c r="D409" t="s">
        <v>40</v>
      </c>
      <c r="E409">
        <v>8</v>
      </c>
      <c r="F409" s="6">
        <v>1576</v>
      </c>
      <c r="G409" s="6">
        <v>657.50720000000001</v>
      </c>
    </row>
    <row r="410" spans="1:7" x14ac:dyDescent="0.35">
      <c r="A410" s="5">
        <v>39417</v>
      </c>
      <c r="B410" t="s">
        <v>35</v>
      </c>
      <c r="C410" t="s">
        <v>41</v>
      </c>
      <c r="D410" t="s">
        <v>40</v>
      </c>
      <c r="E410">
        <v>8</v>
      </c>
      <c r="F410" s="6">
        <v>1376</v>
      </c>
      <c r="G410" s="6">
        <v>451.87840000000006</v>
      </c>
    </row>
    <row r="411" spans="1:7" x14ac:dyDescent="0.35">
      <c r="A411" s="5">
        <v>39417</v>
      </c>
      <c r="B411" t="s">
        <v>43</v>
      </c>
      <c r="C411" t="s">
        <v>39</v>
      </c>
      <c r="D411" t="s">
        <v>40</v>
      </c>
      <c r="E411">
        <v>10</v>
      </c>
      <c r="F411" s="6">
        <v>2150</v>
      </c>
      <c r="G411" s="6">
        <v>928.58500000000004</v>
      </c>
    </row>
    <row r="412" spans="1:7" x14ac:dyDescent="0.35">
      <c r="A412" s="5">
        <v>39417</v>
      </c>
      <c r="B412" t="s">
        <v>44</v>
      </c>
      <c r="C412" t="s">
        <v>41</v>
      </c>
      <c r="D412" t="s">
        <v>38</v>
      </c>
      <c r="E412">
        <v>10</v>
      </c>
      <c r="F412" s="6">
        <v>1810</v>
      </c>
      <c r="G412" s="6">
        <v>579.20000000000005</v>
      </c>
    </row>
    <row r="413" spans="1:7" x14ac:dyDescent="0.35">
      <c r="A413" s="5">
        <v>39417</v>
      </c>
      <c r="B413" t="s">
        <v>42</v>
      </c>
      <c r="C413" t="s">
        <v>36</v>
      </c>
      <c r="D413" t="s">
        <v>37</v>
      </c>
      <c r="E413">
        <v>9</v>
      </c>
      <c r="F413" s="6">
        <v>2466</v>
      </c>
      <c r="G413" s="6">
        <v>875.18340000000001</v>
      </c>
    </row>
    <row r="414" spans="1:7" x14ac:dyDescent="0.35">
      <c r="A414" s="5">
        <v>39417</v>
      </c>
      <c r="B414" t="s">
        <v>43</v>
      </c>
      <c r="C414" t="s">
        <v>39</v>
      </c>
      <c r="D414" t="s">
        <v>40</v>
      </c>
      <c r="E414">
        <v>8</v>
      </c>
      <c r="F414" s="6">
        <v>2144</v>
      </c>
      <c r="G414" s="6">
        <v>868.10559999999998</v>
      </c>
    </row>
    <row r="415" spans="1:7" x14ac:dyDescent="0.35">
      <c r="A415" s="5">
        <v>39417</v>
      </c>
      <c r="B415" t="s">
        <v>42</v>
      </c>
      <c r="C415" t="s">
        <v>41</v>
      </c>
      <c r="D415" t="s">
        <v>38</v>
      </c>
      <c r="E415">
        <v>8</v>
      </c>
      <c r="F415" s="6">
        <v>2328</v>
      </c>
      <c r="G415" s="6">
        <v>729.36240000000009</v>
      </c>
    </row>
    <row r="416" spans="1:7" x14ac:dyDescent="0.35">
      <c r="A416" s="5">
        <v>39417</v>
      </c>
      <c r="B416" t="s">
        <v>35</v>
      </c>
      <c r="C416" t="s">
        <v>39</v>
      </c>
      <c r="D416" t="s">
        <v>37</v>
      </c>
      <c r="E416">
        <v>9</v>
      </c>
      <c r="F416" s="6">
        <v>1962</v>
      </c>
      <c r="G416" s="6">
        <v>594.28980000000001</v>
      </c>
    </row>
    <row r="417" spans="1:7" x14ac:dyDescent="0.35">
      <c r="A417" s="5">
        <v>39417</v>
      </c>
      <c r="B417" t="s">
        <v>44</v>
      </c>
      <c r="C417" t="s">
        <v>36</v>
      </c>
      <c r="D417" t="s">
        <v>38</v>
      </c>
      <c r="E417">
        <v>10</v>
      </c>
      <c r="F417" s="6">
        <v>2100</v>
      </c>
      <c r="G417" s="6">
        <v>714.42</v>
      </c>
    </row>
    <row r="418" spans="1:7" x14ac:dyDescent="0.35">
      <c r="A418" s="5">
        <v>39417</v>
      </c>
      <c r="B418" t="s">
        <v>43</v>
      </c>
      <c r="C418" t="s">
        <v>36</v>
      </c>
      <c r="D418" t="s">
        <v>40</v>
      </c>
      <c r="E418">
        <v>6</v>
      </c>
      <c r="F418" s="6">
        <v>1446</v>
      </c>
      <c r="G418" s="6">
        <v>552.80579999999998</v>
      </c>
    </row>
    <row r="419" spans="1:7" x14ac:dyDescent="0.35">
      <c r="A419" s="5">
        <v>39417</v>
      </c>
      <c r="B419" t="s">
        <v>43</v>
      </c>
      <c r="C419" t="s">
        <v>39</v>
      </c>
      <c r="D419" t="s">
        <v>38</v>
      </c>
      <c r="E419">
        <v>9</v>
      </c>
      <c r="F419" s="6">
        <v>1863</v>
      </c>
      <c r="G419" s="6">
        <v>708.68520000000001</v>
      </c>
    </row>
    <row r="420" spans="1:7" x14ac:dyDescent="0.35">
      <c r="A420" s="5">
        <v>39417</v>
      </c>
      <c r="B420" t="s">
        <v>43</v>
      </c>
      <c r="C420" t="s">
        <v>39</v>
      </c>
      <c r="D420" t="s">
        <v>40</v>
      </c>
      <c r="E420">
        <v>9</v>
      </c>
      <c r="F420" s="6">
        <v>2358</v>
      </c>
      <c r="G420" s="6">
        <v>970.08119999999997</v>
      </c>
    </row>
    <row r="421" spans="1:7" x14ac:dyDescent="0.35">
      <c r="A421" s="5">
        <v>39417</v>
      </c>
      <c r="B421" t="s">
        <v>43</v>
      </c>
      <c r="C421" t="s">
        <v>36</v>
      </c>
      <c r="D421" t="s">
        <v>40</v>
      </c>
      <c r="E421">
        <v>10</v>
      </c>
      <c r="F421" s="6">
        <v>2340</v>
      </c>
      <c r="G421" s="6">
        <v>898.09199999999998</v>
      </c>
    </row>
    <row r="422" spans="1:7" x14ac:dyDescent="0.35">
      <c r="A422" s="5">
        <v>39417</v>
      </c>
      <c r="B422" t="s">
        <v>35</v>
      </c>
      <c r="C422" t="s">
        <v>39</v>
      </c>
      <c r="D422" t="s">
        <v>40</v>
      </c>
      <c r="E422">
        <v>9</v>
      </c>
      <c r="F422" s="6">
        <v>2565</v>
      </c>
      <c r="G422" s="6">
        <v>789.50700000000006</v>
      </c>
    </row>
    <row r="423" spans="1:7" x14ac:dyDescent="0.35">
      <c r="A423" s="5">
        <v>39417</v>
      </c>
      <c r="B423" t="s">
        <v>42</v>
      </c>
      <c r="C423" t="s">
        <v>41</v>
      </c>
      <c r="D423" t="s">
        <v>40</v>
      </c>
      <c r="E423">
        <v>8</v>
      </c>
      <c r="F423" s="6">
        <v>1168</v>
      </c>
      <c r="G423" s="6">
        <v>391.04640000000001</v>
      </c>
    </row>
    <row r="424" spans="1:7" x14ac:dyDescent="0.35">
      <c r="A424" s="5">
        <v>39417</v>
      </c>
      <c r="B424" t="s">
        <v>42</v>
      </c>
      <c r="C424" t="s">
        <v>36</v>
      </c>
      <c r="D424" t="s">
        <v>38</v>
      </c>
      <c r="E424">
        <v>10</v>
      </c>
      <c r="F424" s="6">
        <v>2040</v>
      </c>
      <c r="G424" s="6">
        <v>710.12400000000002</v>
      </c>
    </row>
    <row r="425" spans="1:7" x14ac:dyDescent="0.35">
      <c r="A425" s="5">
        <v>39417</v>
      </c>
      <c r="B425" t="s">
        <v>44</v>
      </c>
      <c r="C425" t="s">
        <v>36</v>
      </c>
      <c r="D425" t="s">
        <v>37</v>
      </c>
      <c r="E425">
        <v>7</v>
      </c>
      <c r="F425" s="6">
        <v>1911</v>
      </c>
      <c r="G425" s="6">
        <v>707.45219999999995</v>
      </c>
    </row>
    <row r="426" spans="1:7" x14ac:dyDescent="0.35">
      <c r="A426" s="5">
        <v>39417</v>
      </c>
      <c r="B426" t="s">
        <v>35</v>
      </c>
      <c r="C426" t="s">
        <v>36</v>
      </c>
      <c r="D426" t="s">
        <v>37</v>
      </c>
      <c r="E426">
        <v>9</v>
      </c>
      <c r="F426" s="6">
        <v>1206</v>
      </c>
      <c r="G426" s="6">
        <v>448.14959999999996</v>
      </c>
    </row>
    <row r="427" spans="1:7" x14ac:dyDescent="0.35">
      <c r="A427" s="5">
        <v>39417</v>
      </c>
      <c r="B427" t="s">
        <v>42</v>
      </c>
      <c r="C427" t="s">
        <v>39</v>
      </c>
      <c r="D427" t="s">
        <v>37</v>
      </c>
      <c r="E427">
        <v>9</v>
      </c>
      <c r="F427" s="6">
        <v>1017</v>
      </c>
      <c r="G427" s="6">
        <v>426.0213</v>
      </c>
    </row>
    <row r="428" spans="1:7" x14ac:dyDescent="0.35">
      <c r="A428" s="5">
        <v>39417</v>
      </c>
      <c r="B428" t="s">
        <v>43</v>
      </c>
      <c r="C428" t="s">
        <v>36</v>
      </c>
      <c r="D428" t="s">
        <v>40</v>
      </c>
      <c r="E428">
        <v>7</v>
      </c>
      <c r="F428" s="6">
        <v>1554</v>
      </c>
      <c r="G428" s="6">
        <v>556.48739999999998</v>
      </c>
    </row>
    <row r="429" spans="1:7" x14ac:dyDescent="0.35">
      <c r="A429" s="5">
        <v>39417</v>
      </c>
      <c r="B429" t="s">
        <v>44</v>
      </c>
      <c r="C429" t="s">
        <v>39</v>
      </c>
      <c r="D429" t="s">
        <v>40</v>
      </c>
      <c r="E429">
        <v>6</v>
      </c>
      <c r="F429" s="6">
        <v>852</v>
      </c>
      <c r="G429" s="6">
        <v>268.20960000000002</v>
      </c>
    </row>
    <row r="430" spans="1:7" x14ac:dyDescent="0.35">
      <c r="A430" s="5">
        <v>39417</v>
      </c>
      <c r="B430" t="s">
        <v>35</v>
      </c>
      <c r="C430" t="s">
        <v>41</v>
      </c>
      <c r="D430" t="s">
        <v>37</v>
      </c>
      <c r="E430">
        <v>8</v>
      </c>
      <c r="F430" s="6">
        <v>968</v>
      </c>
      <c r="G430" s="6">
        <v>323.9896</v>
      </c>
    </row>
    <row r="431" spans="1:7" x14ac:dyDescent="0.35">
      <c r="A431" s="5">
        <v>39417</v>
      </c>
      <c r="B431" t="s">
        <v>35</v>
      </c>
      <c r="C431" t="s">
        <v>36</v>
      </c>
      <c r="D431" t="s">
        <v>38</v>
      </c>
      <c r="E431">
        <v>7</v>
      </c>
      <c r="F431" s="6">
        <v>749</v>
      </c>
      <c r="G431" s="6">
        <v>256.90700000000004</v>
      </c>
    </row>
    <row r="432" spans="1:7" x14ac:dyDescent="0.35">
      <c r="A432" s="5">
        <v>39417</v>
      </c>
      <c r="B432" t="s">
        <v>44</v>
      </c>
      <c r="C432" t="s">
        <v>39</v>
      </c>
      <c r="D432" t="s">
        <v>37</v>
      </c>
      <c r="E432">
        <v>7</v>
      </c>
      <c r="F432" s="6">
        <v>1736</v>
      </c>
      <c r="G432" s="6">
        <v>760.36800000000005</v>
      </c>
    </row>
    <row r="433" spans="1:7" x14ac:dyDescent="0.35">
      <c r="A433" s="5">
        <v>39417</v>
      </c>
      <c r="B433" t="s">
        <v>35</v>
      </c>
      <c r="C433" t="s">
        <v>41</v>
      </c>
      <c r="D433" t="s">
        <v>38</v>
      </c>
      <c r="E433">
        <v>8</v>
      </c>
      <c r="F433" s="6">
        <v>1984</v>
      </c>
      <c r="G433" s="6">
        <v>693.4079999999999</v>
      </c>
    </row>
    <row r="434" spans="1:7" x14ac:dyDescent="0.35">
      <c r="A434" s="5">
        <v>39417</v>
      </c>
      <c r="B434" t="s">
        <v>43</v>
      </c>
      <c r="C434" t="s">
        <v>36</v>
      </c>
      <c r="D434" t="s">
        <v>40</v>
      </c>
      <c r="E434">
        <v>8</v>
      </c>
      <c r="F434" s="6">
        <v>2400</v>
      </c>
      <c r="G434" s="6">
        <v>741.12</v>
      </c>
    </row>
    <row r="435" spans="1:7" x14ac:dyDescent="0.35">
      <c r="A435" s="5">
        <v>39448</v>
      </c>
      <c r="B435" t="s">
        <v>43</v>
      </c>
      <c r="C435" t="s">
        <v>36</v>
      </c>
      <c r="D435" t="s">
        <v>40</v>
      </c>
      <c r="E435">
        <v>9</v>
      </c>
      <c r="F435" s="6">
        <v>1152</v>
      </c>
      <c r="G435" s="6">
        <v>388.8</v>
      </c>
    </row>
    <row r="436" spans="1:7" x14ac:dyDescent="0.35">
      <c r="A436" s="5">
        <v>39448</v>
      </c>
      <c r="B436" t="s">
        <v>44</v>
      </c>
      <c r="C436" t="s">
        <v>41</v>
      </c>
      <c r="D436" t="s">
        <v>40</v>
      </c>
      <c r="E436">
        <v>6</v>
      </c>
      <c r="F436" s="6">
        <v>1248</v>
      </c>
      <c r="G436" s="6">
        <v>481.22879999999998</v>
      </c>
    </row>
    <row r="437" spans="1:7" x14ac:dyDescent="0.35">
      <c r="A437" s="5">
        <v>39448</v>
      </c>
      <c r="B437" t="s">
        <v>35</v>
      </c>
      <c r="C437" t="s">
        <v>36</v>
      </c>
      <c r="D437" t="s">
        <v>38</v>
      </c>
      <c r="E437">
        <v>8</v>
      </c>
      <c r="F437" s="6">
        <v>1992</v>
      </c>
      <c r="G437" s="6">
        <v>776.48159999999996</v>
      </c>
    </row>
    <row r="438" spans="1:7" x14ac:dyDescent="0.35">
      <c r="A438" s="5">
        <v>39448</v>
      </c>
      <c r="B438" t="s">
        <v>43</v>
      </c>
      <c r="C438" t="s">
        <v>36</v>
      </c>
      <c r="D438" t="s">
        <v>40</v>
      </c>
      <c r="E438">
        <v>10</v>
      </c>
      <c r="F438" s="6">
        <v>1700</v>
      </c>
      <c r="G438" s="6">
        <v>732.19</v>
      </c>
    </row>
    <row r="439" spans="1:7" x14ac:dyDescent="0.35">
      <c r="A439" s="5">
        <v>39448</v>
      </c>
      <c r="B439" t="s">
        <v>43</v>
      </c>
      <c r="C439" t="s">
        <v>39</v>
      </c>
      <c r="D439" t="s">
        <v>38</v>
      </c>
      <c r="E439">
        <v>6</v>
      </c>
      <c r="F439" s="6">
        <v>1302</v>
      </c>
      <c r="G439" s="6">
        <v>392.03219999999999</v>
      </c>
    </row>
    <row r="440" spans="1:7" x14ac:dyDescent="0.35">
      <c r="A440" s="5">
        <v>39448</v>
      </c>
      <c r="B440" t="s">
        <v>35</v>
      </c>
      <c r="C440" t="s">
        <v>39</v>
      </c>
      <c r="D440" t="s">
        <v>40</v>
      </c>
      <c r="E440">
        <v>10</v>
      </c>
      <c r="F440" s="6">
        <v>1840</v>
      </c>
      <c r="G440" s="6">
        <v>603.88800000000003</v>
      </c>
    </row>
    <row r="441" spans="1:7" x14ac:dyDescent="0.35">
      <c r="A441" s="5">
        <v>39448</v>
      </c>
      <c r="B441" t="s">
        <v>42</v>
      </c>
      <c r="C441" t="s">
        <v>41</v>
      </c>
      <c r="D441" t="s">
        <v>40</v>
      </c>
      <c r="E441">
        <v>6</v>
      </c>
      <c r="F441" s="6">
        <v>1074</v>
      </c>
      <c r="G441" s="6">
        <v>447.21359999999999</v>
      </c>
    </row>
    <row r="442" spans="1:7" x14ac:dyDescent="0.35">
      <c r="A442" s="5">
        <v>39448</v>
      </c>
      <c r="B442" t="s">
        <v>42</v>
      </c>
      <c r="C442" t="s">
        <v>41</v>
      </c>
      <c r="D442" t="s">
        <v>38</v>
      </c>
      <c r="E442">
        <v>8</v>
      </c>
      <c r="F442" s="6">
        <v>1800</v>
      </c>
      <c r="G442" s="6">
        <v>734.22</v>
      </c>
    </row>
    <row r="443" spans="1:7" x14ac:dyDescent="0.35">
      <c r="A443" s="5">
        <v>39448</v>
      </c>
      <c r="B443" t="s">
        <v>42</v>
      </c>
      <c r="C443" t="s">
        <v>39</v>
      </c>
      <c r="D443" t="s">
        <v>38</v>
      </c>
      <c r="E443">
        <v>7</v>
      </c>
      <c r="F443" s="6">
        <v>1960</v>
      </c>
      <c r="G443" s="6">
        <v>721.86800000000005</v>
      </c>
    </row>
    <row r="444" spans="1:7" x14ac:dyDescent="0.35">
      <c r="A444" s="5">
        <v>39448</v>
      </c>
      <c r="B444" t="s">
        <v>35</v>
      </c>
      <c r="C444" t="s">
        <v>39</v>
      </c>
      <c r="D444" t="s">
        <v>37</v>
      </c>
      <c r="E444">
        <v>8</v>
      </c>
      <c r="F444" s="6">
        <v>936</v>
      </c>
      <c r="G444" s="6">
        <v>319.55039999999997</v>
      </c>
    </row>
    <row r="445" spans="1:7" x14ac:dyDescent="0.35">
      <c r="A445" s="5">
        <v>39448</v>
      </c>
      <c r="B445" t="s">
        <v>35</v>
      </c>
      <c r="C445" t="s">
        <v>39</v>
      </c>
      <c r="D445" t="s">
        <v>38</v>
      </c>
      <c r="E445">
        <v>8</v>
      </c>
      <c r="F445" s="6">
        <v>1320</v>
      </c>
      <c r="G445" s="6">
        <v>417.25200000000001</v>
      </c>
    </row>
    <row r="446" spans="1:7" x14ac:dyDescent="0.35">
      <c r="A446" s="5">
        <v>39448</v>
      </c>
      <c r="B446" t="s">
        <v>42</v>
      </c>
      <c r="C446" t="s">
        <v>36</v>
      </c>
      <c r="D446" t="s">
        <v>40</v>
      </c>
      <c r="E446">
        <v>10</v>
      </c>
      <c r="F446" s="6">
        <v>2070</v>
      </c>
      <c r="G446" s="6">
        <v>706.077</v>
      </c>
    </row>
    <row r="447" spans="1:7" x14ac:dyDescent="0.35">
      <c r="A447" s="5">
        <v>39448</v>
      </c>
      <c r="B447" t="s">
        <v>43</v>
      </c>
      <c r="C447" t="s">
        <v>39</v>
      </c>
      <c r="D447" t="s">
        <v>40</v>
      </c>
      <c r="E447">
        <v>10</v>
      </c>
      <c r="F447" s="6">
        <v>2030</v>
      </c>
      <c r="G447" s="6">
        <v>739.32600000000002</v>
      </c>
    </row>
    <row r="448" spans="1:7" x14ac:dyDescent="0.35">
      <c r="A448" s="5">
        <v>39448</v>
      </c>
      <c r="B448" t="s">
        <v>42</v>
      </c>
      <c r="C448" t="s">
        <v>39</v>
      </c>
      <c r="D448" t="s">
        <v>37</v>
      </c>
      <c r="E448">
        <v>10</v>
      </c>
      <c r="F448" s="6">
        <v>2820</v>
      </c>
      <c r="G448" s="6">
        <v>1039.17</v>
      </c>
    </row>
    <row r="449" spans="1:7" x14ac:dyDescent="0.35">
      <c r="A449" s="5">
        <v>39448</v>
      </c>
      <c r="B449" t="s">
        <v>35</v>
      </c>
      <c r="C449" t="s">
        <v>41</v>
      </c>
      <c r="D449" t="s">
        <v>37</v>
      </c>
      <c r="E449">
        <v>8</v>
      </c>
      <c r="F449" s="6">
        <v>1048</v>
      </c>
      <c r="G449" s="6">
        <v>456.08959999999996</v>
      </c>
    </row>
    <row r="450" spans="1:7" x14ac:dyDescent="0.35">
      <c r="A450" s="5">
        <v>39448</v>
      </c>
      <c r="B450" t="s">
        <v>43</v>
      </c>
      <c r="C450" t="s">
        <v>36</v>
      </c>
      <c r="D450" t="s">
        <v>40</v>
      </c>
      <c r="E450">
        <v>7</v>
      </c>
      <c r="F450" s="6">
        <v>2002</v>
      </c>
      <c r="G450" s="6">
        <v>885.4846</v>
      </c>
    </row>
    <row r="451" spans="1:7" x14ac:dyDescent="0.35">
      <c r="A451" s="5">
        <v>39448</v>
      </c>
      <c r="B451" t="s">
        <v>35</v>
      </c>
      <c r="C451" t="s">
        <v>41</v>
      </c>
      <c r="D451" t="s">
        <v>38</v>
      </c>
      <c r="E451">
        <v>10</v>
      </c>
      <c r="F451" s="6">
        <v>1670</v>
      </c>
      <c r="G451" s="6">
        <v>639.10899999999992</v>
      </c>
    </row>
    <row r="452" spans="1:7" x14ac:dyDescent="0.35">
      <c r="A452" s="5">
        <v>39448</v>
      </c>
      <c r="B452" t="s">
        <v>42</v>
      </c>
      <c r="C452" t="s">
        <v>36</v>
      </c>
      <c r="D452" t="s">
        <v>38</v>
      </c>
      <c r="E452">
        <v>10</v>
      </c>
      <c r="F452" s="6">
        <v>2460</v>
      </c>
      <c r="G452" s="6">
        <v>892.73400000000004</v>
      </c>
    </row>
    <row r="453" spans="1:7" x14ac:dyDescent="0.35">
      <c r="A453" s="5">
        <v>39448</v>
      </c>
      <c r="B453" t="s">
        <v>42</v>
      </c>
      <c r="C453" t="s">
        <v>36</v>
      </c>
      <c r="D453" t="s">
        <v>37</v>
      </c>
      <c r="E453">
        <v>9</v>
      </c>
      <c r="F453" s="6">
        <v>1881</v>
      </c>
      <c r="G453" s="6">
        <v>636.90660000000003</v>
      </c>
    </row>
    <row r="454" spans="1:7" x14ac:dyDescent="0.35">
      <c r="A454" s="5">
        <v>39448</v>
      </c>
      <c r="B454" t="s">
        <v>44</v>
      </c>
      <c r="C454" t="s">
        <v>39</v>
      </c>
      <c r="D454" t="s">
        <v>38</v>
      </c>
      <c r="E454">
        <v>8</v>
      </c>
      <c r="F454" s="6">
        <v>1848</v>
      </c>
      <c r="G454" s="6">
        <v>571.77120000000002</v>
      </c>
    </row>
    <row r="455" spans="1:7" x14ac:dyDescent="0.35">
      <c r="A455" s="5">
        <v>39448</v>
      </c>
      <c r="B455" t="s">
        <v>44</v>
      </c>
      <c r="C455" t="s">
        <v>36</v>
      </c>
      <c r="D455" t="s">
        <v>40</v>
      </c>
      <c r="E455">
        <v>7</v>
      </c>
      <c r="F455" s="6">
        <v>784</v>
      </c>
      <c r="G455" s="6">
        <v>326.45760000000001</v>
      </c>
    </row>
    <row r="456" spans="1:7" x14ac:dyDescent="0.35">
      <c r="A456" s="5">
        <v>39448</v>
      </c>
      <c r="B456" t="s">
        <v>43</v>
      </c>
      <c r="C456" t="s">
        <v>39</v>
      </c>
      <c r="D456" t="s">
        <v>40</v>
      </c>
      <c r="E456">
        <v>9</v>
      </c>
      <c r="F456" s="6">
        <v>2511</v>
      </c>
      <c r="G456" s="6">
        <v>1126.9367999999999</v>
      </c>
    </row>
    <row r="457" spans="1:7" x14ac:dyDescent="0.35">
      <c r="A457" s="5">
        <v>39448</v>
      </c>
      <c r="B457" t="s">
        <v>43</v>
      </c>
      <c r="C457" t="s">
        <v>39</v>
      </c>
      <c r="D457" t="s">
        <v>40</v>
      </c>
      <c r="E457">
        <v>6</v>
      </c>
      <c r="F457" s="6">
        <v>1398</v>
      </c>
      <c r="G457" s="6">
        <v>581.28840000000002</v>
      </c>
    </row>
    <row r="458" spans="1:7" x14ac:dyDescent="0.35">
      <c r="A458" s="5">
        <v>39448</v>
      </c>
      <c r="B458" t="s">
        <v>42</v>
      </c>
      <c r="C458" t="s">
        <v>39</v>
      </c>
      <c r="D458" t="s">
        <v>40</v>
      </c>
      <c r="E458">
        <v>7</v>
      </c>
      <c r="F458" s="6">
        <v>1288</v>
      </c>
      <c r="G458" s="6">
        <v>559.12080000000003</v>
      </c>
    </row>
    <row r="459" spans="1:7" x14ac:dyDescent="0.35">
      <c r="A459" s="5">
        <v>39448</v>
      </c>
      <c r="B459" t="s">
        <v>44</v>
      </c>
      <c r="C459" t="s">
        <v>39</v>
      </c>
      <c r="D459" t="s">
        <v>37</v>
      </c>
      <c r="E459">
        <v>8</v>
      </c>
      <c r="F459" s="6">
        <v>1192</v>
      </c>
      <c r="G459" s="6">
        <v>397.17439999999999</v>
      </c>
    </row>
    <row r="460" spans="1:7" x14ac:dyDescent="0.35">
      <c r="A460" s="5">
        <v>39448</v>
      </c>
      <c r="B460" t="s">
        <v>44</v>
      </c>
      <c r="C460" t="s">
        <v>36</v>
      </c>
      <c r="D460" t="s">
        <v>37</v>
      </c>
      <c r="E460">
        <v>7</v>
      </c>
      <c r="F460" s="6">
        <v>1960</v>
      </c>
      <c r="G460" s="6">
        <v>722.65200000000004</v>
      </c>
    </row>
    <row r="461" spans="1:7" x14ac:dyDescent="0.35">
      <c r="A461" s="5">
        <v>39448</v>
      </c>
      <c r="B461" t="s">
        <v>44</v>
      </c>
      <c r="C461" t="s">
        <v>39</v>
      </c>
      <c r="D461" t="s">
        <v>40</v>
      </c>
      <c r="E461">
        <v>8</v>
      </c>
      <c r="F461" s="6">
        <v>1128</v>
      </c>
      <c r="G461" s="6">
        <v>388.82159999999999</v>
      </c>
    </row>
    <row r="462" spans="1:7" x14ac:dyDescent="0.35">
      <c r="A462" s="5">
        <v>39448</v>
      </c>
      <c r="B462" t="s">
        <v>35</v>
      </c>
      <c r="C462" t="s">
        <v>36</v>
      </c>
      <c r="D462" t="s">
        <v>40</v>
      </c>
      <c r="E462">
        <v>9</v>
      </c>
      <c r="F462" s="6">
        <v>1323</v>
      </c>
      <c r="G462" s="6">
        <v>538.99019999999996</v>
      </c>
    </row>
    <row r="463" spans="1:7" x14ac:dyDescent="0.35">
      <c r="A463" s="5">
        <v>39448</v>
      </c>
      <c r="B463" t="s">
        <v>44</v>
      </c>
      <c r="C463" t="s">
        <v>41</v>
      </c>
      <c r="D463" t="s">
        <v>37</v>
      </c>
      <c r="E463">
        <v>6</v>
      </c>
      <c r="F463" s="6">
        <v>750</v>
      </c>
      <c r="G463" s="6">
        <v>255.82500000000002</v>
      </c>
    </row>
    <row r="464" spans="1:7" x14ac:dyDescent="0.35">
      <c r="A464" s="5">
        <v>39448</v>
      </c>
      <c r="B464" t="s">
        <v>42</v>
      </c>
      <c r="C464" t="s">
        <v>41</v>
      </c>
      <c r="D464" t="s">
        <v>37</v>
      </c>
      <c r="E464">
        <v>7</v>
      </c>
      <c r="F464" s="6">
        <v>910</v>
      </c>
      <c r="G464" s="6">
        <v>381.92700000000002</v>
      </c>
    </row>
    <row r="465" spans="1:7" x14ac:dyDescent="0.35">
      <c r="A465" s="5">
        <v>39448</v>
      </c>
      <c r="B465" t="s">
        <v>35</v>
      </c>
      <c r="C465" t="s">
        <v>36</v>
      </c>
      <c r="D465" t="s">
        <v>37</v>
      </c>
      <c r="E465">
        <v>9</v>
      </c>
      <c r="F465" s="6">
        <v>2529</v>
      </c>
      <c r="G465" s="6">
        <v>889.19640000000004</v>
      </c>
    </row>
    <row r="466" spans="1:7" x14ac:dyDescent="0.35">
      <c r="A466" s="5">
        <v>39448</v>
      </c>
      <c r="B466" t="s">
        <v>43</v>
      </c>
      <c r="C466" t="s">
        <v>36</v>
      </c>
      <c r="D466" t="s">
        <v>40</v>
      </c>
      <c r="E466">
        <v>6</v>
      </c>
      <c r="F466" s="6">
        <v>660</v>
      </c>
      <c r="G466" s="6">
        <v>271.65600000000001</v>
      </c>
    </row>
    <row r="467" spans="1:7" x14ac:dyDescent="0.35">
      <c r="A467" s="5">
        <v>39448</v>
      </c>
      <c r="B467" t="s">
        <v>44</v>
      </c>
      <c r="C467" t="s">
        <v>36</v>
      </c>
      <c r="D467" t="s">
        <v>38</v>
      </c>
      <c r="E467">
        <v>6</v>
      </c>
      <c r="F467" s="6">
        <v>1392</v>
      </c>
      <c r="G467" s="6">
        <v>540.23519999999996</v>
      </c>
    </row>
    <row r="468" spans="1:7" x14ac:dyDescent="0.35">
      <c r="A468" s="5">
        <v>39448</v>
      </c>
      <c r="B468" t="s">
        <v>44</v>
      </c>
      <c r="C468" t="s">
        <v>41</v>
      </c>
      <c r="D468" t="s">
        <v>38</v>
      </c>
      <c r="E468">
        <v>10</v>
      </c>
      <c r="F468" s="6">
        <v>1760</v>
      </c>
      <c r="G468" s="6">
        <v>725.29600000000005</v>
      </c>
    </row>
    <row r="469" spans="1:7" x14ac:dyDescent="0.35">
      <c r="A469" s="5">
        <v>39448</v>
      </c>
      <c r="B469" t="s">
        <v>35</v>
      </c>
      <c r="C469" t="s">
        <v>41</v>
      </c>
      <c r="D469" t="s">
        <v>40</v>
      </c>
      <c r="E469">
        <v>9</v>
      </c>
      <c r="F469" s="6">
        <v>2511</v>
      </c>
      <c r="G469" s="6">
        <v>984.81420000000003</v>
      </c>
    </row>
    <row r="470" spans="1:7" x14ac:dyDescent="0.35">
      <c r="A470" s="5">
        <v>39448</v>
      </c>
      <c r="B470" t="s">
        <v>43</v>
      </c>
      <c r="C470" t="s">
        <v>36</v>
      </c>
      <c r="D470" t="s">
        <v>38</v>
      </c>
      <c r="E470">
        <v>6</v>
      </c>
      <c r="F470" s="6">
        <v>822</v>
      </c>
      <c r="G470" s="6">
        <v>289.8372</v>
      </c>
    </row>
    <row r="471" spans="1:7" x14ac:dyDescent="0.35">
      <c r="A471" s="5">
        <v>39479</v>
      </c>
      <c r="B471" t="s">
        <v>44</v>
      </c>
      <c r="C471" t="s">
        <v>39</v>
      </c>
      <c r="D471" t="s">
        <v>37</v>
      </c>
      <c r="E471">
        <v>6</v>
      </c>
      <c r="F471" s="6">
        <v>1176</v>
      </c>
      <c r="G471" s="6">
        <v>374.0856</v>
      </c>
    </row>
    <row r="472" spans="1:7" x14ac:dyDescent="0.35">
      <c r="A472" s="5">
        <v>39479</v>
      </c>
      <c r="B472" t="s">
        <v>35</v>
      </c>
      <c r="C472" t="s">
        <v>36</v>
      </c>
      <c r="D472" t="s">
        <v>38</v>
      </c>
      <c r="E472">
        <v>7</v>
      </c>
      <c r="F472" s="6">
        <v>2030</v>
      </c>
      <c r="G472" s="6">
        <v>771.4</v>
      </c>
    </row>
    <row r="473" spans="1:7" x14ac:dyDescent="0.35">
      <c r="A473" s="5">
        <v>39479</v>
      </c>
      <c r="B473" t="s">
        <v>43</v>
      </c>
      <c r="C473" t="s">
        <v>36</v>
      </c>
      <c r="D473" t="s">
        <v>40</v>
      </c>
      <c r="E473">
        <v>10</v>
      </c>
      <c r="F473" s="6">
        <v>1920</v>
      </c>
      <c r="G473" s="6">
        <v>602.49600000000009</v>
      </c>
    </row>
    <row r="474" spans="1:7" x14ac:dyDescent="0.35">
      <c r="A474" s="5">
        <v>39479</v>
      </c>
      <c r="B474" t="s">
        <v>44</v>
      </c>
      <c r="C474" t="s">
        <v>41</v>
      </c>
      <c r="D474" t="s">
        <v>37</v>
      </c>
      <c r="E474">
        <v>6</v>
      </c>
      <c r="F474" s="6">
        <v>774</v>
      </c>
      <c r="G474" s="6">
        <v>239.166</v>
      </c>
    </row>
    <row r="475" spans="1:7" x14ac:dyDescent="0.35">
      <c r="A475" s="5">
        <v>39479</v>
      </c>
      <c r="B475" t="s">
        <v>44</v>
      </c>
      <c r="C475" t="s">
        <v>36</v>
      </c>
      <c r="D475" t="s">
        <v>40</v>
      </c>
      <c r="E475">
        <v>6</v>
      </c>
      <c r="F475" s="6">
        <v>684</v>
      </c>
      <c r="G475" s="6">
        <v>228.2508</v>
      </c>
    </row>
    <row r="476" spans="1:7" x14ac:dyDescent="0.35">
      <c r="A476" s="5">
        <v>39479</v>
      </c>
      <c r="B476" t="s">
        <v>35</v>
      </c>
      <c r="C476" t="s">
        <v>41</v>
      </c>
      <c r="D476" t="s">
        <v>38</v>
      </c>
      <c r="E476">
        <v>6</v>
      </c>
      <c r="F476" s="6">
        <v>1782</v>
      </c>
      <c r="G476" s="6">
        <v>592.51499999999999</v>
      </c>
    </row>
    <row r="477" spans="1:7" x14ac:dyDescent="0.35">
      <c r="A477" s="5">
        <v>39479</v>
      </c>
      <c r="B477" t="s">
        <v>43</v>
      </c>
      <c r="C477" t="s">
        <v>39</v>
      </c>
      <c r="D477" t="s">
        <v>40</v>
      </c>
      <c r="E477">
        <v>7</v>
      </c>
      <c r="F477" s="6">
        <v>840</v>
      </c>
      <c r="G477" s="6">
        <v>305.33999999999997</v>
      </c>
    </row>
    <row r="478" spans="1:7" x14ac:dyDescent="0.35">
      <c r="A478" s="5">
        <v>39479</v>
      </c>
      <c r="B478" t="s">
        <v>42</v>
      </c>
      <c r="C478" t="s">
        <v>39</v>
      </c>
      <c r="D478" t="s">
        <v>38</v>
      </c>
      <c r="E478">
        <v>7</v>
      </c>
      <c r="F478" s="6">
        <v>2030</v>
      </c>
      <c r="G478" s="6">
        <v>630.51800000000003</v>
      </c>
    </row>
    <row r="479" spans="1:7" x14ac:dyDescent="0.35">
      <c r="A479" s="5">
        <v>39479</v>
      </c>
      <c r="B479" t="s">
        <v>35</v>
      </c>
      <c r="C479" t="s">
        <v>39</v>
      </c>
      <c r="D479" t="s">
        <v>38</v>
      </c>
      <c r="E479">
        <v>10</v>
      </c>
      <c r="F479" s="6">
        <v>1530</v>
      </c>
      <c r="G479" s="6">
        <v>625.31100000000004</v>
      </c>
    </row>
    <row r="480" spans="1:7" x14ac:dyDescent="0.35">
      <c r="A480" s="5">
        <v>39479</v>
      </c>
      <c r="B480" t="s">
        <v>35</v>
      </c>
      <c r="C480" t="s">
        <v>39</v>
      </c>
      <c r="D480" t="s">
        <v>40</v>
      </c>
      <c r="E480">
        <v>7</v>
      </c>
      <c r="F480" s="6">
        <v>798</v>
      </c>
      <c r="G480" s="6">
        <v>350.64120000000003</v>
      </c>
    </row>
    <row r="481" spans="1:7" x14ac:dyDescent="0.35">
      <c r="A481" s="5">
        <v>39479</v>
      </c>
      <c r="B481" t="s">
        <v>43</v>
      </c>
      <c r="C481" t="s">
        <v>39</v>
      </c>
      <c r="D481" t="s">
        <v>38</v>
      </c>
      <c r="E481">
        <v>6</v>
      </c>
      <c r="F481" s="6">
        <v>1398</v>
      </c>
      <c r="G481" s="6">
        <v>592.89179999999999</v>
      </c>
    </row>
    <row r="482" spans="1:7" x14ac:dyDescent="0.35">
      <c r="A482" s="5">
        <v>39479</v>
      </c>
      <c r="B482" t="s">
        <v>44</v>
      </c>
      <c r="C482" t="s">
        <v>41</v>
      </c>
      <c r="D482" t="s">
        <v>38</v>
      </c>
      <c r="E482">
        <v>10</v>
      </c>
      <c r="F482" s="6">
        <v>2850</v>
      </c>
      <c r="G482" s="6">
        <v>1176.7649999999999</v>
      </c>
    </row>
    <row r="483" spans="1:7" x14ac:dyDescent="0.35">
      <c r="A483" s="5">
        <v>39479</v>
      </c>
      <c r="B483" t="s">
        <v>43</v>
      </c>
      <c r="C483" t="s">
        <v>36</v>
      </c>
      <c r="D483" t="s">
        <v>40</v>
      </c>
      <c r="E483">
        <v>10</v>
      </c>
      <c r="F483" s="6">
        <v>2610</v>
      </c>
      <c r="G483" s="6">
        <v>893.14200000000005</v>
      </c>
    </row>
    <row r="484" spans="1:7" x14ac:dyDescent="0.35">
      <c r="A484" s="5">
        <v>39479</v>
      </c>
      <c r="B484" t="s">
        <v>42</v>
      </c>
      <c r="C484" t="s">
        <v>39</v>
      </c>
      <c r="D484" t="s">
        <v>37</v>
      </c>
      <c r="E484">
        <v>8</v>
      </c>
      <c r="F484" s="6">
        <v>808</v>
      </c>
      <c r="G484" s="6">
        <v>347.44</v>
      </c>
    </row>
    <row r="485" spans="1:7" x14ac:dyDescent="0.35">
      <c r="A485" s="5">
        <v>39479</v>
      </c>
      <c r="B485" t="s">
        <v>44</v>
      </c>
      <c r="C485" t="s">
        <v>39</v>
      </c>
      <c r="D485" t="s">
        <v>38</v>
      </c>
      <c r="E485">
        <v>6</v>
      </c>
      <c r="F485" s="6">
        <v>810</v>
      </c>
      <c r="G485" s="6">
        <v>332.262</v>
      </c>
    </row>
    <row r="486" spans="1:7" x14ac:dyDescent="0.35">
      <c r="A486" s="5">
        <v>39479</v>
      </c>
      <c r="B486" t="s">
        <v>42</v>
      </c>
      <c r="C486" t="s">
        <v>39</v>
      </c>
      <c r="D486" t="s">
        <v>40</v>
      </c>
      <c r="E486">
        <v>8</v>
      </c>
      <c r="F486" s="6">
        <v>1128</v>
      </c>
      <c r="G486" s="6">
        <v>343.92720000000003</v>
      </c>
    </row>
    <row r="487" spans="1:7" x14ac:dyDescent="0.35">
      <c r="A487" s="5">
        <v>39479</v>
      </c>
      <c r="B487" t="s">
        <v>44</v>
      </c>
      <c r="C487" t="s">
        <v>36</v>
      </c>
      <c r="D487" t="s">
        <v>37</v>
      </c>
      <c r="E487">
        <v>6</v>
      </c>
      <c r="F487" s="6">
        <v>630</v>
      </c>
      <c r="G487" s="6">
        <v>242.10899999999998</v>
      </c>
    </row>
    <row r="488" spans="1:7" x14ac:dyDescent="0.35">
      <c r="A488" s="5">
        <v>39479</v>
      </c>
      <c r="B488" t="s">
        <v>35</v>
      </c>
      <c r="C488" t="s">
        <v>39</v>
      </c>
      <c r="D488" t="s">
        <v>37</v>
      </c>
      <c r="E488">
        <v>10</v>
      </c>
      <c r="F488" s="6">
        <v>2600</v>
      </c>
      <c r="G488" s="6">
        <v>1051.44</v>
      </c>
    </row>
    <row r="489" spans="1:7" x14ac:dyDescent="0.35">
      <c r="A489" s="5">
        <v>39479</v>
      </c>
      <c r="B489" t="s">
        <v>43</v>
      </c>
      <c r="C489" t="s">
        <v>36</v>
      </c>
      <c r="D489" t="s">
        <v>38</v>
      </c>
      <c r="E489">
        <v>6</v>
      </c>
      <c r="F489" s="6">
        <v>810</v>
      </c>
      <c r="G489" s="6">
        <v>286.57799999999997</v>
      </c>
    </row>
    <row r="490" spans="1:7" x14ac:dyDescent="0.35">
      <c r="A490" s="5">
        <v>39479</v>
      </c>
      <c r="B490" t="s">
        <v>43</v>
      </c>
      <c r="C490" t="s">
        <v>36</v>
      </c>
      <c r="D490" t="s">
        <v>40</v>
      </c>
      <c r="E490">
        <v>10</v>
      </c>
      <c r="F490" s="6">
        <v>1160</v>
      </c>
      <c r="G490" s="6">
        <v>418.52800000000002</v>
      </c>
    </row>
    <row r="491" spans="1:7" x14ac:dyDescent="0.35">
      <c r="A491" s="5">
        <v>39479</v>
      </c>
      <c r="B491" t="s">
        <v>43</v>
      </c>
      <c r="C491" t="s">
        <v>39</v>
      </c>
      <c r="D491" t="s">
        <v>40</v>
      </c>
      <c r="E491">
        <v>10</v>
      </c>
      <c r="F491" s="6">
        <v>1960</v>
      </c>
      <c r="G491" s="6">
        <v>600.93599999999992</v>
      </c>
    </row>
    <row r="492" spans="1:7" x14ac:dyDescent="0.35">
      <c r="A492" s="5">
        <v>39479</v>
      </c>
      <c r="B492" t="s">
        <v>42</v>
      </c>
      <c r="C492" t="s">
        <v>36</v>
      </c>
      <c r="D492" t="s">
        <v>38</v>
      </c>
      <c r="E492">
        <v>8</v>
      </c>
      <c r="F492" s="6">
        <v>936</v>
      </c>
      <c r="G492" s="6">
        <v>401.63759999999996</v>
      </c>
    </row>
    <row r="493" spans="1:7" x14ac:dyDescent="0.35">
      <c r="A493" s="5">
        <v>39479</v>
      </c>
      <c r="B493" t="s">
        <v>35</v>
      </c>
      <c r="C493" t="s">
        <v>36</v>
      </c>
      <c r="D493" t="s">
        <v>40</v>
      </c>
      <c r="E493">
        <v>8</v>
      </c>
      <c r="F493" s="6">
        <v>1528</v>
      </c>
      <c r="G493" s="6">
        <v>573.61120000000005</v>
      </c>
    </row>
    <row r="494" spans="1:7" x14ac:dyDescent="0.35">
      <c r="A494" s="5">
        <v>39479</v>
      </c>
      <c r="B494" t="s">
        <v>42</v>
      </c>
      <c r="C494" t="s">
        <v>41</v>
      </c>
      <c r="D494" t="s">
        <v>40</v>
      </c>
      <c r="E494">
        <v>9</v>
      </c>
      <c r="F494" s="6">
        <v>1728</v>
      </c>
      <c r="G494" s="6">
        <v>666.14400000000001</v>
      </c>
    </row>
    <row r="495" spans="1:7" x14ac:dyDescent="0.35">
      <c r="A495" s="5">
        <v>39479</v>
      </c>
      <c r="B495" t="s">
        <v>35</v>
      </c>
      <c r="C495" t="s">
        <v>36</v>
      </c>
      <c r="D495" t="s">
        <v>37</v>
      </c>
      <c r="E495">
        <v>7</v>
      </c>
      <c r="F495" s="6">
        <v>1022</v>
      </c>
      <c r="G495" s="6">
        <v>445.38760000000002</v>
      </c>
    </row>
    <row r="496" spans="1:7" x14ac:dyDescent="0.35">
      <c r="A496" s="5">
        <v>39479</v>
      </c>
      <c r="B496" t="s">
        <v>42</v>
      </c>
      <c r="C496" t="s">
        <v>36</v>
      </c>
      <c r="D496" t="s">
        <v>37</v>
      </c>
      <c r="E496">
        <v>9</v>
      </c>
      <c r="F496" s="6">
        <v>2178</v>
      </c>
      <c r="G496" s="6">
        <v>836.13420000000008</v>
      </c>
    </row>
    <row r="497" spans="1:7" x14ac:dyDescent="0.35">
      <c r="A497" s="5">
        <v>39479</v>
      </c>
      <c r="B497" t="s">
        <v>42</v>
      </c>
      <c r="C497" t="s">
        <v>36</v>
      </c>
      <c r="D497" t="s">
        <v>40</v>
      </c>
      <c r="E497">
        <v>9</v>
      </c>
      <c r="F497" s="6">
        <v>2268</v>
      </c>
      <c r="G497" s="6">
        <v>903.11760000000004</v>
      </c>
    </row>
    <row r="498" spans="1:7" x14ac:dyDescent="0.35">
      <c r="A498" s="5">
        <v>39479</v>
      </c>
      <c r="B498" t="s">
        <v>42</v>
      </c>
      <c r="C498" t="s">
        <v>41</v>
      </c>
      <c r="D498" t="s">
        <v>38</v>
      </c>
      <c r="E498">
        <v>6</v>
      </c>
      <c r="F498" s="6">
        <v>1194</v>
      </c>
      <c r="G498" s="6">
        <v>439.86959999999999</v>
      </c>
    </row>
    <row r="499" spans="1:7" x14ac:dyDescent="0.35">
      <c r="A499" s="5">
        <v>39479</v>
      </c>
      <c r="B499" t="s">
        <v>42</v>
      </c>
      <c r="C499" t="s">
        <v>41</v>
      </c>
      <c r="D499" t="s">
        <v>37</v>
      </c>
      <c r="E499">
        <v>9</v>
      </c>
      <c r="F499" s="6">
        <v>1989</v>
      </c>
      <c r="G499" s="6">
        <v>615.7944</v>
      </c>
    </row>
    <row r="500" spans="1:7" x14ac:dyDescent="0.35">
      <c r="A500" s="5">
        <v>39479</v>
      </c>
      <c r="B500" t="s">
        <v>43</v>
      </c>
      <c r="C500" t="s">
        <v>36</v>
      </c>
      <c r="D500" t="s">
        <v>40</v>
      </c>
      <c r="E500">
        <v>7</v>
      </c>
      <c r="F500" s="6">
        <v>1435</v>
      </c>
      <c r="G500" s="6">
        <v>500.3845</v>
      </c>
    </row>
    <row r="501" spans="1:7" x14ac:dyDescent="0.35">
      <c r="A501" s="5">
        <v>39479</v>
      </c>
      <c r="B501" t="s">
        <v>35</v>
      </c>
      <c r="C501" t="s">
        <v>41</v>
      </c>
      <c r="D501" t="s">
        <v>40</v>
      </c>
      <c r="E501">
        <v>10</v>
      </c>
      <c r="F501" s="6">
        <v>1360</v>
      </c>
      <c r="G501" s="6">
        <v>600.30399999999997</v>
      </c>
    </row>
    <row r="502" spans="1:7" x14ac:dyDescent="0.35">
      <c r="A502" s="5">
        <v>39479</v>
      </c>
      <c r="B502" t="s">
        <v>43</v>
      </c>
      <c r="C502" t="s">
        <v>39</v>
      </c>
      <c r="D502" t="s">
        <v>40</v>
      </c>
      <c r="E502">
        <v>8</v>
      </c>
      <c r="F502" s="6">
        <v>1064</v>
      </c>
      <c r="G502" s="6">
        <v>453.68959999999998</v>
      </c>
    </row>
    <row r="503" spans="1:7" x14ac:dyDescent="0.35">
      <c r="A503" s="5">
        <v>39479</v>
      </c>
      <c r="B503" t="s">
        <v>44</v>
      </c>
      <c r="C503" t="s">
        <v>41</v>
      </c>
      <c r="D503" t="s">
        <v>40</v>
      </c>
      <c r="E503">
        <v>6</v>
      </c>
      <c r="F503" s="6">
        <v>1680</v>
      </c>
      <c r="G503" s="6">
        <v>723.24</v>
      </c>
    </row>
    <row r="504" spans="1:7" x14ac:dyDescent="0.35">
      <c r="A504" s="5">
        <v>39479</v>
      </c>
      <c r="B504" t="s">
        <v>44</v>
      </c>
      <c r="C504" t="s">
        <v>39</v>
      </c>
      <c r="D504" t="s">
        <v>40</v>
      </c>
      <c r="E504">
        <v>9</v>
      </c>
      <c r="F504" s="6">
        <v>2169</v>
      </c>
      <c r="G504" s="6">
        <v>659.59289999999999</v>
      </c>
    </row>
    <row r="505" spans="1:7" x14ac:dyDescent="0.35">
      <c r="A505" s="5">
        <v>39479</v>
      </c>
      <c r="B505" t="s">
        <v>44</v>
      </c>
      <c r="C505" t="s">
        <v>36</v>
      </c>
      <c r="D505" t="s">
        <v>38</v>
      </c>
      <c r="E505">
        <v>8</v>
      </c>
      <c r="F505" s="6">
        <v>1176</v>
      </c>
      <c r="G505" s="6">
        <v>509.91359999999997</v>
      </c>
    </row>
    <row r="506" spans="1:7" x14ac:dyDescent="0.35">
      <c r="A506" s="5">
        <v>39479</v>
      </c>
      <c r="B506" t="s">
        <v>35</v>
      </c>
      <c r="C506" t="s">
        <v>41</v>
      </c>
      <c r="D506" t="s">
        <v>37</v>
      </c>
      <c r="E506">
        <v>6</v>
      </c>
      <c r="F506" s="6">
        <v>924</v>
      </c>
      <c r="G506" s="6">
        <v>391.49880000000002</v>
      </c>
    </row>
    <row r="507" spans="1:7" x14ac:dyDescent="0.35">
      <c r="A507" s="5">
        <v>39508</v>
      </c>
      <c r="B507" t="s">
        <v>43</v>
      </c>
      <c r="C507" t="s">
        <v>39</v>
      </c>
      <c r="D507" t="s">
        <v>38</v>
      </c>
      <c r="E507">
        <v>7</v>
      </c>
      <c r="F507" s="6">
        <v>812</v>
      </c>
      <c r="G507" s="6">
        <v>247.33519999999999</v>
      </c>
    </row>
    <row r="508" spans="1:7" x14ac:dyDescent="0.35">
      <c r="A508" s="5">
        <v>39508</v>
      </c>
      <c r="B508" t="s">
        <v>44</v>
      </c>
      <c r="C508" t="s">
        <v>36</v>
      </c>
      <c r="D508" t="s">
        <v>38</v>
      </c>
      <c r="E508">
        <v>6</v>
      </c>
      <c r="F508" s="6">
        <v>1704</v>
      </c>
      <c r="G508" s="6">
        <v>685.00800000000004</v>
      </c>
    </row>
    <row r="509" spans="1:7" x14ac:dyDescent="0.35">
      <c r="A509" s="5">
        <v>39508</v>
      </c>
      <c r="B509" t="s">
        <v>42</v>
      </c>
      <c r="C509" t="s">
        <v>39</v>
      </c>
      <c r="D509" t="s">
        <v>38</v>
      </c>
      <c r="E509">
        <v>7</v>
      </c>
      <c r="F509" s="6">
        <v>1869</v>
      </c>
      <c r="G509" s="6">
        <v>775.07429999999999</v>
      </c>
    </row>
    <row r="510" spans="1:7" x14ac:dyDescent="0.35">
      <c r="A510" s="5">
        <v>39508</v>
      </c>
      <c r="B510" t="s">
        <v>44</v>
      </c>
      <c r="C510" t="s">
        <v>41</v>
      </c>
      <c r="D510" t="s">
        <v>37</v>
      </c>
      <c r="E510">
        <v>7</v>
      </c>
      <c r="F510" s="6">
        <v>896</v>
      </c>
      <c r="G510" s="6">
        <v>353.92</v>
      </c>
    </row>
    <row r="511" spans="1:7" x14ac:dyDescent="0.35">
      <c r="A511" s="5">
        <v>39508</v>
      </c>
      <c r="B511" t="s">
        <v>42</v>
      </c>
      <c r="C511" t="s">
        <v>41</v>
      </c>
      <c r="D511" t="s">
        <v>38</v>
      </c>
      <c r="E511">
        <v>6</v>
      </c>
      <c r="F511" s="6">
        <v>1650</v>
      </c>
      <c r="G511" s="6">
        <v>694.65</v>
      </c>
    </row>
    <row r="512" spans="1:7" x14ac:dyDescent="0.35">
      <c r="A512" s="5">
        <v>39508</v>
      </c>
      <c r="B512" t="s">
        <v>35</v>
      </c>
      <c r="C512" t="s">
        <v>36</v>
      </c>
      <c r="D512" t="s">
        <v>37</v>
      </c>
      <c r="E512">
        <v>10</v>
      </c>
      <c r="F512" s="6">
        <v>1600</v>
      </c>
      <c r="G512" s="6">
        <v>713.44</v>
      </c>
    </row>
    <row r="513" spans="1:7" x14ac:dyDescent="0.35">
      <c r="A513" s="5">
        <v>39508</v>
      </c>
      <c r="B513" t="s">
        <v>35</v>
      </c>
      <c r="C513" t="s">
        <v>36</v>
      </c>
      <c r="D513" t="s">
        <v>40</v>
      </c>
      <c r="E513">
        <v>8</v>
      </c>
      <c r="F513" s="6">
        <v>1136</v>
      </c>
      <c r="G513" s="6">
        <v>378.74239999999998</v>
      </c>
    </row>
    <row r="514" spans="1:7" x14ac:dyDescent="0.35">
      <c r="A514" s="5">
        <v>39508</v>
      </c>
      <c r="B514" t="s">
        <v>42</v>
      </c>
      <c r="C514" t="s">
        <v>36</v>
      </c>
      <c r="D514" t="s">
        <v>37</v>
      </c>
      <c r="E514">
        <v>7</v>
      </c>
      <c r="F514" s="6">
        <v>784</v>
      </c>
      <c r="G514" s="6">
        <v>240.2176</v>
      </c>
    </row>
    <row r="515" spans="1:7" x14ac:dyDescent="0.35">
      <c r="A515" s="5">
        <v>39508</v>
      </c>
      <c r="B515" t="s">
        <v>44</v>
      </c>
      <c r="C515" t="s">
        <v>36</v>
      </c>
      <c r="D515" t="s">
        <v>40</v>
      </c>
      <c r="E515">
        <v>9</v>
      </c>
      <c r="F515" s="6">
        <v>1062</v>
      </c>
      <c r="G515" s="6">
        <v>475.1388</v>
      </c>
    </row>
    <row r="516" spans="1:7" x14ac:dyDescent="0.35">
      <c r="A516" s="5">
        <v>39508</v>
      </c>
      <c r="B516" t="s">
        <v>42</v>
      </c>
      <c r="C516" t="s">
        <v>36</v>
      </c>
      <c r="D516" t="s">
        <v>40</v>
      </c>
      <c r="E516">
        <v>6</v>
      </c>
      <c r="F516" s="6">
        <v>1032</v>
      </c>
      <c r="G516" s="6">
        <v>456.35039999999998</v>
      </c>
    </row>
    <row r="517" spans="1:7" x14ac:dyDescent="0.35">
      <c r="A517" s="5">
        <v>39508</v>
      </c>
      <c r="B517" t="s">
        <v>42</v>
      </c>
      <c r="C517" t="s">
        <v>36</v>
      </c>
      <c r="D517" t="s">
        <v>38</v>
      </c>
      <c r="E517">
        <v>6</v>
      </c>
      <c r="F517" s="6">
        <v>1644</v>
      </c>
      <c r="G517" s="6">
        <v>579.83879999999999</v>
      </c>
    </row>
    <row r="518" spans="1:7" x14ac:dyDescent="0.35">
      <c r="A518" s="5">
        <v>39508</v>
      </c>
      <c r="B518" t="s">
        <v>42</v>
      </c>
      <c r="C518" t="s">
        <v>39</v>
      </c>
      <c r="D518" t="s">
        <v>40</v>
      </c>
      <c r="E518">
        <v>10</v>
      </c>
      <c r="F518" s="6">
        <v>1090</v>
      </c>
      <c r="G518" s="6">
        <v>435.12799999999999</v>
      </c>
    </row>
    <row r="519" spans="1:7" x14ac:dyDescent="0.35">
      <c r="A519" s="5">
        <v>39508</v>
      </c>
      <c r="B519" t="s">
        <v>43</v>
      </c>
      <c r="C519" t="s">
        <v>39</v>
      </c>
      <c r="D519" t="s">
        <v>40</v>
      </c>
      <c r="E519">
        <v>9</v>
      </c>
      <c r="F519" s="6">
        <v>1089</v>
      </c>
      <c r="G519" s="6">
        <v>330.83820000000003</v>
      </c>
    </row>
    <row r="520" spans="1:7" x14ac:dyDescent="0.35">
      <c r="A520" s="5">
        <v>39508</v>
      </c>
      <c r="B520" t="s">
        <v>35</v>
      </c>
      <c r="C520" t="s">
        <v>39</v>
      </c>
      <c r="D520" t="s">
        <v>37</v>
      </c>
      <c r="E520">
        <v>10</v>
      </c>
      <c r="F520" s="6">
        <v>2940</v>
      </c>
      <c r="G520" s="6">
        <v>1075.7460000000001</v>
      </c>
    </row>
    <row r="521" spans="1:7" x14ac:dyDescent="0.35">
      <c r="A521" s="5">
        <v>39508</v>
      </c>
      <c r="B521" t="s">
        <v>44</v>
      </c>
      <c r="C521" t="s">
        <v>41</v>
      </c>
      <c r="D521" t="s">
        <v>40</v>
      </c>
      <c r="E521">
        <v>9</v>
      </c>
      <c r="F521" s="6">
        <v>1098</v>
      </c>
      <c r="G521" s="6">
        <v>332.91360000000003</v>
      </c>
    </row>
    <row r="522" spans="1:7" x14ac:dyDescent="0.35">
      <c r="A522" s="5">
        <v>39508</v>
      </c>
      <c r="B522" t="s">
        <v>35</v>
      </c>
      <c r="C522" t="s">
        <v>41</v>
      </c>
      <c r="D522" t="s">
        <v>40</v>
      </c>
      <c r="E522">
        <v>6</v>
      </c>
      <c r="F522" s="6">
        <v>1296</v>
      </c>
      <c r="G522" s="6">
        <v>465.00479999999999</v>
      </c>
    </row>
    <row r="523" spans="1:7" x14ac:dyDescent="0.35">
      <c r="A523" s="5">
        <v>39508</v>
      </c>
      <c r="B523" t="s">
        <v>44</v>
      </c>
      <c r="C523" t="s">
        <v>39</v>
      </c>
      <c r="D523" t="s">
        <v>38</v>
      </c>
      <c r="E523">
        <v>9</v>
      </c>
      <c r="F523" s="6">
        <v>1908</v>
      </c>
      <c r="G523" s="6">
        <v>679.82040000000006</v>
      </c>
    </row>
    <row r="524" spans="1:7" x14ac:dyDescent="0.35">
      <c r="A524" s="5">
        <v>39508</v>
      </c>
      <c r="B524" t="s">
        <v>43</v>
      </c>
      <c r="C524" t="s">
        <v>36</v>
      </c>
      <c r="D524" t="s">
        <v>40</v>
      </c>
      <c r="E524">
        <v>6</v>
      </c>
      <c r="F524" s="6">
        <v>1050</v>
      </c>
      <c r="G524" s="6">
        <v>434.49</v>
      </c>
    </row>
    <row r="525" spans="1:7" x14ac:dyDescent="0.35">
      <c r="A525" s="5">
        <v>39508</v>
      </c>
      <c r="B525" t="s">
        <v>43</v>
      </c>
      <c r="C525" t="s">
        <v>39</v>
      </c>
      <c r="D525" t="s">
        <v>40</v>
      </c>
      <c r="E525">
        <v>8</v>
      </c>
      <c r="F525" s="6">
        <v>2064</v>
      </c>
      <c r="G525" s="6">
        <v>817.55039999999997</v>
      </c>
    </row>
    <row r="526" spans="1:7" x14ac:dyDescent="0.35">
      <c r="A526" s="5">
        <v>39508</v>
      </c>
      <c r="B526" t="s">
        <v>44</v>
      </c>
      <c r="C526" t="s">
        <v>39</v>
      </c>
      <c r="D526" t="s">
        <v>40</v>
      </c>
      <c r="E526">
        <v>7</v>
      </c>
      <c r="F526" s="6">
        <v>1904</v>
      </c>
      <c r="G526" s="6">
        <v>699.72</v>
      </c>
    </row>
    <row r="527" spans="1:7" x14ac:dyDescent="0.35">
      <c r="A527" s="5">
        <v>39508</v>
      </c>
      <c r="B527" t="s">
        <v>42</v>
      </c>
      <c r="C527" t="s">
        <v>39</v>
      </c>
      <c r="D527" t="s">
        <v>37</v>
      </c>
      <c r="E527">
        <v>7</v>
      </c>
      <c r="F527" s="6">
        <v>1085</v>
      </c>
      <c r="G527" s="6">
        <v>388.5385</v>
      </c>
    </row>
    <row r="528" spans="1:7" x14ac:dyDescent="0.35">
      <c r="A528" s="5">
        <v>39508</v>
      </c>
      <c r="B528" t="s">
        <v>44</v>
      </c>
      <c r="C528" t="s">
        <v>41</v>
      </c>
      <c r="D528" t="s">
        <v>38</v>
      </c>
      <c r="E528">
        <v>7</v>
      </c>
      <c r="F528" s="6">
        <v>1120</v>
      </c>
      <c r="G528" s="6">
        <v>471.96800000000002</v>
      </c>
    </row>
    <row r="529" spans="1:7" x14ac:dyDescent="0.35">
      <c r="A529" s="5">
        <v>39508</v>
      </c>
      <c r="B529" t="s">
        <v>43</v>
      </c>
      <c r="C529" t="s">
        <v>36</v>
      </c>
      <c r="D529" t="s">
        <v>40</v>
      </c>
      <c r="E529">
        <v>9</v>
      </c>
      <c r="F529" s="6">
        <v>1035</v>
      </c>
      <c r="G529" s="6">
        <v>386.98650000000004</v>
      </c>
    </row>
    <row r="530" spans="1:7" x14ac:dyDescent="0.35">
      <c r="A530" s="5">
        <v>39508</v>
      </c>
      <c r="B530" t="s">
        <v>43</v>
      </c>
      <c r="C530" t="s">
        <v>36</v>
      </c>
      <c r="D530" t="s">
        <v>38</v>
      </c>
      <c r="E530">
        <v>10</v>
      </c>
      <c r="F530" s="6">
        <v>1140</v>
      </c>
      <c r="G530" s="6">
        <v>437.19</v>
      </c>
    </row>
    <row r="531" spans="1:7" x14ac:dyDescent="0.35">
      <c r="A531" s="5">
        <v>39508</v>
      </c>
      <c r="B531" t="s">
        <v>43</v>
      </c>
      <c r="C531" t="s">
        <v>39</v>
      </c>
      <c r="D531" t="s">
        <v>40</v>
      </c>
      <c r="E531">
        <v>6</v>
      </c>
      <c r="F531" s="6">
        <v>1182</v>
      </c>
      <c r="G531" s="6">
        <v>390.88740000000001</v>
      </c>
    </row>
    <row r="532" spans="1:7" x14ac:dyDescent="0.35">
      <c r="A532" s="5">
        <v>39508</v>
      </c>
      <c r="B532" t="s">
        <v>35</v>
      </c>
      <c r="C532" t="s">
        <v>41</v>
      </c>
      <c r="D532" t="s">
        <v>38</v>
      </c>
      <c r="E532">
        <v>6</v>
      </c>
      <c r="F532" s="6">
        <v>792</v>
      </c>
      <c r="G532" s="6">
        <v>348.24239999999998</v>
      </c>
    </row>
    <row r="533" spans="1:7" x14ac:dyDescent="0.35">
      <c r="A533" s="5">
        <v>39508</v>
      </c>
      <c r="B533" t="s">
        <v>44</v>
      </c>
      <c r="C533" t="s">
        <v>39</v>
      </c>
      <c r="D533" t="s">
        <v>37</v>
      </c>
      <c r="E533">
        <v>7</v>
      </c>
      <c r="F533" s="6">
        <v>2093</v>
      </c>
      <c r="G533" s="6">
        <v>671.85300000000007</v>
      </c>
    </row>
    <row r="534" spans="1:7" x14ac:dyDescent="0.35">
      <c r="A534" s="5">
        <v>39508</v>
      </c>
      <c r="B534" t="s">
        <v>43</v>
      </c>
      <c r="C534" t="s">
        <v>36</v>
      </c>
      <c r="D534" t="s">
        <v>40</v>
      </c>
      <c r="E534">
        <v>10</v>
      </c>
      <c r="F534" s="6">
        <v>2890</v>
      </c>
      <c r="G534" s="6">
        <v>873.93600000000004</v>
      </c>
    </row>
    <row r="535" spans="1:7" x14ac:dyDescent="0.35">
      <c r="A535" s="5">
        <v>39508</v>
      </c>
      <c r="B535" t="s">
        <v>44</v>
      </c>
      <c r="C535" t="s">
        <v>36</v>
      </c>
      <c r="D535" t="s">
        <v>37</v>
      </c>
      <c r="E535">
        <v>10</v>
      </c>
      <c r="F535" s="6">
        <v>1540</v>
      </c>
      <c r="G535" s="6">
        <v>541.15599999999995</v>
      </c>
    </row>
    <row r="536" spans="1:7" x14ac:dyDescent="0.35">
      <c r="A536" s="5">
        <v>39508</v>
      </c>
      <c r="B536" t="s">
        <v>35</v>
      </c>
      <c r="C536" t="s">
        <v>41</v>
      </c>
      <c r="D536" t="s">
        <v>37</v>
      </c>
      <c r="E536">
        <v>10</v>
      </c>
      <c r="F536" s="6">
        <v>2500</v>
      </c>
      <c r="G536" s="6">
        <v>968.75</v>
      </c>
    </row>
    <row r="537" spans="1:7" x14ac:dyDescent="0.35">
      <c r="A537" s="5">
        <v>39508</v>
      </c>
      <c r="B537" t="s">
        <v>35</v>
      </c>
      <c r="C537" t="s">
        <v>36</v>
      </c>
      <c r="D537" t="s">
        <v>38</v>
      </c>
      <c r="E537">
        <v>9</v>
      </c>
      <c r="F537" s="6">
        <v>1350</v>
      </c>
      <c r="G537" s="6">
        <v>566.73</v>
      </c>
    </row>
    <row r="538" spans="1:7" x14ac:dyDescent="0.35">
      <c r="A538" s="5">
        <v>39508</v>
      </c>
      <c r="B538" t="s">
        <v>42</v>
      </c>
      <c r="C538" t="s">
        <v>41</v>
      </c>
      <c r="D538" t="s">
        <v>37</v>
      </c>
      <c r="E538">
        <v>8</v>
      </c>
      <c r="F538" s="6">
        <v>1440</v>
      </c>
      <c r="G538" s="6">
        <v>479.66399999999999</v>
      </c>
    </row>
    <row r="539" spans="1:7" x14ac:dyDescent="0.35">
      <c r="A539" s="5">
        <v>39508</v>
      </c>
      <c r="B539" t="s">
        <v>43</v>
      </c>
      <c r="C539" t="s">
        <v>36</v>
      </c>
      <c r="D539" t="s">
        <v>40</v>
      </c>
      <c r="E539">
        <v>7</v>
      </c>
      <c r="F539" s="6">
        <v>1757</v>
      </c>
      <c r="G539" s="6">
        <v>786.25750000000005</v>
      </c>
    </row>
    <row r="540" spans="1:7" x14ac:dyDescent="0.35">
      <c r="A540" s="5">
        <v>39508</v>
      </c>
      <c r="B540" t="s">
        <v>42</v>
      </c>
      <c r="C540" t="s">
        <v>41</v>
      </c>
      <c r="D540" t="s">
        <v>40</v>
      </c>
      <c r="E540">
        <v>6</v>
      </c>
      <c r="F540" s="6">
        <v>924</v>
      </c>
      <c r="G540" s="6">
        <v>387.98759999999999</v>
      </c>
    </row>
    <row r="541" spans="1:7" x14ac:dyDescent="0.35">
      <c r="A541" s="5">
        <v>39508</v>
      </c>
      <c r="B541" t="s">
        <v>35</v>
      </c>
      <c r="C541" t="s">
        <v>39</v>
      </c>
      <c r="D541" t="s">
        <v>38</v>
      </c>
      <c r="E541">
        <v>8</v>
      </c>
      <c r="F541" s="6">
        <v>1536</v>
      </c>
      <c r="G541" s="6">
        <v>537.59999999999991</v>
      </c>
    </row>
    <row r="542" spans="1:7" x14ac:dyDescent="0.35">
      <c r="A542" s="5">
        <v>39508</v>
      </c>
      <c r="B542" t="s">
        <v>35</v>
      </c>
      <c r="C542" t="s">
        <v>39</v>
      </c>
      <c r="D542" t="s">
        <v>40</v>
      </c>
      <c r="E542">
        <v>8</v>
      </c>
      <c r="F542" s="6">
        <v>1976</v>
      </c>
      <c r="G542" s="6">
        <v>592.99759999999992</v>
      </c>
    </row>
    <row r="543" spans="1:7" x14ac:dyDescent="0.35">
      <c r="A543" s="5">
        <v>39539</v>
      </c>
      <c r="B543" t="s">
        <v>35</v>
      </c>
      <c r="C543" t="s">
        <v>36</v>
      </c>
      <c r="D543" t="s">
        <v>38</v>
      </c>
      <c r="E543">
        <v>9</v>
      </c>
      <c r="F543" s="6">
        <v>2331</v>
      </c>
      <c r="G543" s="6">
        <v>826.33949999999993</v>
      </c>
    </row>
    <row r="544" spans="1:7" x14ac:dyDescent="0.35">
      <c r="A544" s="5">
        <v>39539</v>
      </c>
      <c r="B544" t="s">
        <v>35</v>
      </c>
      <c r="C544" t="s">
        <v>41</v>
      </c>
      <c r="D544" t="s">
        <v>38</v>
      </c>
      <c r="E544">
        <v>8</v>
      </c>
      <c r="F544" s="6">
        <v>2160</v>
      </c>
      <c r="G544" s="6">
        <v>936.14400000000001</v>
      </c>
    </row>
    <row r="545" spans="1:7" x14ac:dyDescent="0.35">
      <c r="A545" s="5">
        <v>39539</v>
      </c>
      <c r="B545" t="s">
        <v>43</v>
      </c>
      <c r="C545" t="s">
        <v>36</v>
      </c>
      <c r="D545" t="s">
        <v>40</v>
      </c>
      <c r="E545">
        <v>10</v>
      </c>
      <c r="F545" s="6">
        <v>1800</v>
      </c>
      <c r="G545" s="6">
        <v>715.5</v>
      </c>
    </row>
    <row r="546" spans="1:7" x14ac:dyDescent="0.35">
      <c r="A546" s="5">
        <v>39539</v>
      </c>
      <c r="B546" t="s">
        <v>43</v>
      </c>
      <c r="C546" t="s">
        <v>39</v>
      </c>
      <c r="D546" t="s">
        <v>40</v>
      </c>
      <c r="E546">
        <v>6</v>
      </c>
      <c r="F546" s="6">
        <v>1176</v>
      </c>
      <c r="G546" s="6">
        <v>487.0992</v>
      </c>
    </row>
    <row r="547" spans="1:7" x14ac:dyDescent="0.35">
      <c r="A547" s="5">
        <v>39539</v>
      </c>
      <c r="B547" t="s">
        <v>43</v>
      </c>
      <c r="C547" t="s">
        <v>36</v>
      </c>
      <c r="D547" t="s">
        <v>40</v>
      </c>
      <c r="E547">
        <v>8</v>
      </c>
      <c r="F547" s="6">
        <v>1248</v>
      </c>
      <c r="G547" s="6">
        <v>454.27199999999999</v>
      </c>
    </row>
    <row r="548" spans="1:7" x14ac:dyDescent="0.35">
      <c r="A548" s="5">
        <v>39539</v>
      </c>
      <c r="B548" t="s">
        <v>44</v>
      </c>
      <c r="C548" t="s">
        <v>41</v>
      </c>
      <c r="D548" t="s">
        <v>37</v>
      </c>
      <c r="E548">
        <v>10</v>
      </c>
      <c r="F548" s="6">
        <v>1270</v>
      </c>
      <c r="G548" s="6">
        <v>411.86099999999999</v>
      </c>
    </row>
    <row r="549" spans="1:7" x14ac:dyDescent="0.35">
      <c r="A549" s="5">
        <v>39539</v>
      </c>
      <c r="B549" t="s">
        <v>35</v>
      </c>
      <c r="C549" t="s">
        <v>39</v>
      </c>
      <c r="D549" t="s">
        <v>37</v>
      </c>
      <c r="E549">
        <v>10</v>
      </c>
      <c r="F549" s="6">
        <v>2280</v>
      </c>
      <c r="G549" s="6">
        <v>720.25200000000007</v>
      </c>
    </row>
    <row r="550" spans="1:7" x14ac:dyDescent="0.35">
      <c r="A550" s="5">
        <v>39539</v>
      </c>
      <c r="B550" t="s">
        <v>43</v>
      </c>
      <c r="C550" t="s">
        <v>39</v>
      </c>
      <c r="D550" t="s">
        <v>40</v>
      </c>
      <c r="E550">
        <v>8</v>
      </c>
      <c r="F550" s="6">
        <v>2248</v>
      </c>
      <c r="G550" s="6">
        <v>842.32559999999989</v>
      </c>
    </row>
    <row r="551" spans="1:7" x14ac:dyDescent="0.35">
      <c r="A551" s="5">
        <v>39539</v>
      </c>
      <c r="B551" t="s">
        <v>35</v>
      </c>
      <c r="C551" t="s">
        <v>36</v>
      </c>
      <c r="D551" t="s">
        <v>37</v>
      </c>
      <c r="E551">
        <v>10</v>
      </c>
      <c r="F551" s="6">
        <v>1250</v>
      </c>
      <c r="G551" s="6">
        <v>431.5</v>
      </c>
    </row>
    <row r="552" spans="1:7" x14ac:dyDescent="0.35">
      <c r="A552" s="5">
        <v>39539</v>
      </c>
      <c r="B552" t="s">
        <v>44</v>
      </c>
      <c r="C552" t="s">
        <v>39</v>
      </c>
      <c r="D552" t="s">
        <v>38</v>
      </c>
      <c r="E552">
        <v>10</v>
      </c>
      <c r="F552" s="6">
        <v>1090</v>
      </c>
      <c r="G552" s="6">
        <v>408.64100000000002</v>
      </c>
    </row>
    <row r="553" spans="1:7" x14ac:dyDescent="0.35">
      <c r="A553" s="5">
        <v>39539</v>
      </c>
      <c r="B553" t="s">
        <v>44</v>
      </c>
      <c r="C553" t="s">
        <v>36</v>
      </c>
      <c r="D553" t="s">
        <v>38</v>
      </c>
      <c r="E553">
        <v>8</v>
      </c>
      <c r="F553" s="6">
        <v>856</v>
      </c>
      <c r="G553" s="6">
        <v>267.928</v>
      </c>
    </row>
    <row r="554" spans="1:7" x14ac:dyDescent="0.35">
      <c r="A554" s="5">
        <v>39539</v>
      </c>
      <c r="B554" t="s">
        <v>42</v>
      </c>
      <c r="C554" t="s">
        <v>41</v>
      </c>
      <c r="D554" t="s">
        <v>37</v>
      </c>
      <c r="E554">
        <v>7</v>
      </c>
      <c r="F554" s="6">
        <v>1456</v>
      </c>
      <c r="G554" s="6">
        <v>442.47840000000002</v>
      </c>
    </row>
    <row r="555" spans="1:7" x14ac:dyDescent="0.35">
      <c r="A555" s="5">
        <v>39539</v>
      </c>
      <c r="B555" t="s">
        <v>35</v>
      </c>
      <c r="C555" t="s">
        <v>41</v>
      </c>
      <c r="D555" t="s">
        <v>37</v>
      </c>
      <c r="E555">
        <v>7</v>
      </c>
      <c r="F555" s="6">
        <v>735</v>
      </c>
      <c r="G555" s="6">
        <v>249.9735</v>
      </c>
    </row>
    <row r="556" spans="1:7" x14ac:dyDescent="0.35">
      <c r="A556" s="5">
        <v>39539</v>
      </c>
      <c r="B556" t="s">
        <v>42</v>
      </c>
      <c r="C556" t="s">
        <v>39</v>
      </c>
      <c r="D556" t="s">
        <v>38</v>
      </c>
      <c r="E556">
        <v>7</v>
      </c>
      <c r="F556" s="6">
        <v>1617</v>
      </c>
      <c r="G556" s="6">
        <v>635.3193</v>
      </c>
    </row>
    <row r="557" spans="1:7" x14ac:dyDescent="0.35">
      <c r="A557" s="5">
        <v>39539</v>
      </c>
      <c r="B557" t="s">
        <v>43</v>
      </c>
      <c r="C557" t="s">
        <v>39</v>
      </c>
      <c r="D557" t="s">
        <v>38</v>
      </c>
      <c r="E557">
        <v>8</v>
      </c>
      <c r="F557" s="6">
        <v>2176</v>
      </c>
      <c r="G557" s="6">
        <v>770.08640000000003</v>
      </c>
    </row>
    <row r="558" spans="1:7" x14ac:dyDescent="0.35">
      <c r="A558" s="5">
        <v>39539</v>
      </c>
      <c r="B558" t="s">
        <v>44</v>
      </c>
      <c r="C558" t="s">
        <v>39</v>
      </c>
      <c r="D558" t="s">
        <v>37</v>
      </c>
      <c r="E558">
        <v>8</v>
      </c>
      <c r="F558" s="6">
        <v>1880</v>
      </c>
      <c r="G558" s="6">
        <v>659.88</v>
      </c>
    </row>
    <row r="559" spans="1:7" x14ac:dyDescent="0.35">
      <c r="A559" s="5">
        <v>39539</v>
      </c>
      <c r="B559" t="s">
        <v>35</v>
      </c>
      <c r="C559" t="s">
        <v>36</v>
      </c>
      <c r="D559" t="s">
        <v>40</v>
      </c>
      <c r="E559">
        <v>7</v>
      </c>
      <c r="F559" s="6">
        <v>1155</v>
      </c>
      <c r="G559" s="6">
        <v>460.26750000000004</v>
      </c>
    </row>
    <row r="560" spans="1:7" x14ac:dyDescent="0.35">
      <c r="A560" s="5">
        <v>39539</v>
      </c>
      <c r="B560" t="s">
        <v>43</v>
      </c>
      <c r="C560" t="s">
        <v>39</v>
      </c>
      <c r="D560" t="s">
        <v>40</v>
      </c>
      <c r="E560">
        <v>6</v>
      </c>
      <c r="F560" s="6">
        <v>1638</v>
      </c>
      <c r="G560" s="6">
        <v>553.64400000000001</v>
      </c>
    </row>
    <row r="561" spans="1:7" x14ac:dyDescent="0.35">
      <c r="A561" s="5">
        <v>39539</v>
      </c>
      <c r="B561" t="s">
        <v>43</v>
      </c>
      <c r="C561" t="s">
        <v>36</v>
      </c>
      <c r="D561" t="s">
        <v>38</v>
      </c>
      <c r="E561">
        <v>8</v>
      </c>
      <c r="F561" s="6">
        <v>2240</v>
      </c>
      <c r="G561" s="6">
        <v>864.64</v>
      </c>
    </row>
    <row r="562" spans="1:7" x14ac:dyDescent="0.35">
      <c r="A562" s="5">
        <v>39539</v>
      </c>
      <c r="B562" t="s">
        <v>42</v>
      </c>
      <c r="C562" t="s">
        <v>39</v>
      </c>
      <c r="D562" t="s">
        <v>40</v>
      </c>
      <c r="E562">
        <v>7</v>
      </c>
      <c r="F562" s="6">
        <v>1141</v>
      </c>
      <c r="G562" s="6">
        <v>388.05410000000001</v>
      </c>
    </row>
    <row r="563" spans="1:7" x14ac:dyDescent="0.35">
      <c r="A563" s="5">
        <v>39539</v>
      </c>
      <c r="B563" t="s">
        <v>42</v>
      </c>
      <c r="C563" t="s">
        <v>41</v>
      </c>
      <c r="D563" t="s">
        <v>38</v>
      </c>
      <c r="E563">
        <v>6</v>
      </c>
      <c r="F563" s="6">
        <v>1506</v>
      </c>
      <c r="G563" s="6">
        <v>476.19719999999995</v>
      </c>
    </row>
    <row r="564" spans="1:7" x14ac:dyDescent="0.35">
      <c r="A564" s="5">
        <v>39539</v>
      </c>
      <c r="B564" t="s">
        <v>44</v>
      </c>
      <c r="C564" t="s">
        <v>36</v>
      </c>
      <c r="D564" t="s">
        <v>40</v>
      </c>
      <c r="E564">
        <v>6</v>
      </c>
      <c r="F564" s="6">
        <v>1482</v>
      </c>
      <c r="G564" s="6">
        <v>481.05720000000002</v>
      </c>
    </row>
    <row r="565" spans="1:7" x14ac:dyDescent="0.35">
      <c r="A565" s="5">
        <v>39539</v>
      </c>
      <c r="B565" t="s">
        <v>35</v>
      </c>
      <c r="C565" t="s">
        <v>41</v>
      </c>
      <c r="D565" t="s">
        <v>40</v>
      </c>
      <c r="E565">
        <v>8</v>
      </c>
      <c r="F565" s="6">
        <v>1712</v>
      </c>
      <c r="G565" s="6">
        <v>724.17599999999993</v>
      </c>
    </row>
    <row r="566" spans="1:7" x14ac:dyDescent="0.35">
      <c r="A566" s="5">
        <v>39539</v>
      </c>
      <c r="B566" t="s">
        <v>44</v>
      </c>
      <c r="C566" t="s">
        <v>36</v>
      </c>
      <c r="D566" t="s">
        <v>37</v>
      </c>
      <c r="E566">
        <v>9</v>
      </c>
      <c r="F566" s="6">
        <v>2214</v>
      </c>
      <c r="G566" s="6">
        <v>785.74860000000001</v>
      </c>
    </row>
    <row r="567" spans="1:7" x14ac:dyDescent="0.35">
      <c r="A567" s="5">
        <v>39539</v>
      </c>
      <c r="B567" t="s">
        <v>42</v>
      </c>
      <c r="C567" t="s">
        <v>36</v>
      </c>
      <c r="D567" t="s">
        <v>40</v>
      </c>
      <c r="E567">
        <v>8</v>
      </c>
      <c r="F567" s="6">
        <v>1104</v>
      </c>
      <c r="G567" s="6">
        <v>461.58240000000001</v>
      </c>
    </row>
    <row r="568" spans="1:7" x14ac:dyDescent="0.35">
      <c r="A568" s="5">
        <v>39539</v>
      </c>
      <c r="B568" t="s">
        <v>43</v>
      </c>
      <c r="C568" t="s">
        <v>36</v>
      </c>
      <c r="D568" t="s">
        <v>40</v>
      </c>
      <c r="E568">
        <v>7</v>
      </c>
      <c r="F568" s="6">
        <v>1113</v>
      </c>
      <c r="G568" s="6">
        <v>438.63330000000002</v>
      </c>
    </row>
    <row r="569" spans="1:7" x14ac:dyDescent="0.35">
      <c r="A569" s="5">
        <v>39539</v>
      </c>
      <c r="B569" t="s">
        <v>44</v>
      </c>
      <c r="C569" t="s">
        <v>41</v>
      </c>
      <c r="D569" t="s">
        <v>40</v>
      </c>
      <c r="E569">
        <v>8</v>
      </c>
      <c r="F569" s="6">
        <v>2304</v>
      </c>
      <c r="G569" s="6">
        <v>802.25279999999998</v>
      </c>
    </row>
    <row r="570" spans="1:7" x14ac:dyDescent="0.35">
      <c r="A570" s="5">
        <v>39539</v>
      </c>
      <c r="B570" t="s">
        <v>42</v>
      </c>
      <c r="C570" t="s">
        <v>39</v>
      </c>
      <c r="D570" t="s">
        <v>37</v>
      </c>
      <c r="E570">
        <v>10</v>
      </c>
      <c r="F570" s="6">
        <v>2200</v>
      </c>
      <c r="G570" s="6">
        <v>811.58</v>
      </c>
    </row>
    <row r="571" spans="1:7" x14ac:dyDescent="0.35">
      <c r="A571" s="5">
        <v>39539</v>
      </c>
      <c r="B571" t="s">
        <v>42</v>
      </c>
      <c r="C571" t="s">
        <v>36</v>
      </c>
      <c r="D571" t="s">
        <v>38</v>
      </c>
      <c r="E571">
        <v>6</v>
      </c>
      <c r="F571" s="6">
        <v>1488</v>
      </c>
      <c r="G571" s="6">
        <v>668.85599999999999</v>
      </c>
    </row>
    <row r="572" spans="1:7" x14ac:dyDescent="0.35">
      <c r="A572" s="5">
        <v>39539</v>
      </c>
      <c r="B572" t="s">
        <v>35</v>
      </c>
      <c r="C572" t="s">
        <v>39</v>
      </c>
      <c r="D572" t="s">
        <v>38</v>
      </c>
      <c r="E572">
        <v>7</v>
      </c>
      <c r="F572" s="6">
        <v>714</v>
      </c>
      <c r="G572" s="6">
        <v>260.61</v>
      </c>
    </row>
    <row r="573" spans="1:7" x14ac:dyDescent="0.35">
      <c r="A573" s="5">
        <v>39539</v>
      </c>
      <c r="B573" t="s">
        <v>44</v>
      </c>
      <c r="C573" t="s">
        <v>39</v>
      </c>
      <c r="D573" t="s">
        <v>40</v>
      </c>
      <c r="E573">
        <v>8</v>
      </c>
      <c r="F573" s="6">
        <v>1488</v>
      </c>
      <c r="G573" s="6">
        <v>585.08159999999998</v>
      </c>
    </row>
    <row r="574" spans="1:7" x14ac:dyDescent="0.35">
      <c r="A574" s="5">
        <v>39539</v>
      </c>
      <c r="B574" t="s">
        <v>44</v>
      </c>
      <c r="C574" t="s">
        <v>41</v>
      </c>
      <c r="D574" t="s">
        <v>38</v>
      </c>
      <c r="E574">
        <v>10</v>
      </c>
      <c r="F574" s="6">
        <v>1990</v>
      </c>
      <c r="G574" s="6">
        <v>699.48500000000001</v>
      </c>
    </row>
    <row r="575" spans="1:7" x14ac:dyDescent="0.35">
      <c r="A575" s="5">
        <v>39539</v>
      </c>
      <c r="B575" t="s">
        <v>35</v>
      </c>
      <c r="C575" t="s">
        <v>39</v>
      </c>
      <c r="D575" t="s">
        <v>40</v>
      </c>
      <c r="E575">
        <v>9</v>
      </c>
      <c r="F575" s="6">
        <v>2385</v>
      </c>
      <c r="G575" s="6">
        <v>824.25600000000009</v>
      </c>
    </row>
    <row r="576" spans="1:7" x14ac:dyDescent="0.35">
      <c r="A576" s="5">
        <v>39539</v>
      </c>
      <c r="B576" t="s">
        <v>42</v>
      </c>
      <c r="C576" t="s">
        <v>36</v>
      </c>
      <c r="D576" t="s">
        <v>37</v>
      </c>
      <c r="E576">
        <v>6</v>
      </c>
      <c r="F576" s="6">
        <v>1446</v>
      </c>
      <c r="G576" s="6">
        <v>468.93779999999998</v>
      </c>
    </row>
    <row r="577" spans="1:7" x14ac:dyDescent="0.35">
      <c r="A577" s="5">
        <v>39539</v>
      </c>
      <c r="B577" t="s">
        <v>43</v>
      </c>
      <c r="C577" t="s">
        <v>36</v>
      </c>
      <c r="D577" t="s">
        <v>40</v>
      </c>
      <c r="E577">
        <v>10</v>
      </c>
      <c r="F577" s="6">
        <v>2000</v>
      </c>
      <c r="G577" s="6">
        <v>623.80000000000007</v>
      </c>
    </row>
    <row r="578" spans="1:7" x14ac:dyDescent="0.35">
      <c r="A578" s="5">
        <v>39539</v>
      </c>
      <c r="B578" t="s">
        <v>42</v>
      </c>
      <c r="C578" t="s">
        <v>41</v>
      </c>
      <c r="D578" t="s">
        <v>40</v>
      </c>
      <c r="E578">
        <v>10</v>
      </c>
      <c r="F578" s="6">
        <v>2740</v>
      </c>
      <c r="G578" s="6">
        <v>1167.5139999999999</v>
      </c>
    </row>
    <row r="579" spans="1:7" x14ac:dyDescent="0.35">
      <c r="A579" s="5">
        <v>39569</v>
      </c>
      <c r="B579" t="s">
        <v>43</v>
      </c>
      <c r="C579" t="s">
        <v>36</v>
      </c>
      <c r="D579" t="s">
        <v>40</v>
      </c>
      <c r="E579">
        <v>10</v>
      </c>
      <c r="F579" s="6">
        <v>2210</v>
      </c>
      <c r="G579" s="6">
        <v>992.95299999999997</v>
      </c>
    </row>
    <row r="580" spans="1:7" x14ac:dyDescent="0.35">
      <c r="A580" s="5">
        <v>39569</v>
      </c>
      <c r="B580" t="s">
        <v>35</v>
      </c>
      <c r="C580" t="s">
        <v>39</v>
      </c>
      <c r="D580" t="s">
        <v>37</v>
      </c>
      <c r="E580">
        <v>10</v>
      </c>
      <c r="F580" s="6">
        <v>2190</v>
      </c>
      <c r="G580" s="6">
        <v>938.63400000000001</v>
      </c>
    </row>
    <row r="581" spans="1:7" x14ac:dyDescent="0.35">
      <c r="A581" s="5">
        <v>39569</v>
      </c>
      <c r="B581" t="s">
        <v>42</v>
      </c>
      <c r="C581" t="s">
        <v>39</v>
      </c>
      <c r="D581" t="s">
        <v>38</v>
      </c>
      <c r="E581">
        <v>10</v>
      </c>
      <c r="F581" s="6">
        <v>1720</v>
      </c>
      <c r="G581" s="6">
        <v>695.05200000000002</v>
      </c>
    </row>
    <row r="582" spans="1:7" x14ac:dyDescent="0.35">
      <c r="A582" s="5">
        <v>39569</v>
      </c>
      <c r="B582" t="s">
        <v>43</v>
      </c>
      <c r="C582" t="s">
        <v>39</v>
      </c>
      <c r="D582" t="s">
        <v>40</v>
      </c>
      <c r="E582">
        <v>9</v>
      </c>
      <c r="F582" s="6">
        <v>1566</v>
      </c>
      <c r="G582" s="6">
        <v>580.82939999999996</v>
      </c>
    </row>
    <row r="583" spans="1:7" x14ac:dyDescent="0.35">
      <c r="A583" s="5">
        <v>39569</v>
      </c>
      <c r="B583" t="s">
        <v>44</v>
      </c>
      <c r="C583" t="s">
        <v>39</v>
      </c>
      <c r="D583" t="s">
        <v>38</v>
      </c>
      <c r="E583">
        <v>9</v>
      </c>
      <c r="F583" s="6">
        <v>2196</v>
      </c>
      <c r="G583" s="6">
        <v>851.60879999999997</v>
      </c>
    </row>
    <row r="584" spans="1:7" x14ac:dyDescent="0.35">
      <c r="A584" s="5">
        <v>39569</v>
      </c>
      <c r="B584" t="s">
        <v>44</v>
      </c>
      <c r="C584" t="s">
        <v>41</v>
      </c>
      <c r="D584" t="s">
        <v>38</v>
      </c>
      <c r="E584">
        <v>10</v>
      </c>
      <c r="F584" s="6">
        <v>1520</v>
      </c>
      <c r="G584" s="6">
        <v>660.28800000000001</v>
      </c>
    </row>
    <row r="585" spans="1:7" x14ac:dyDescent="0.35">
      <c r="A585" s="5">
        <v>39569</v>
      </c>
      <c r="B585" t="s">
        <v>43</v>
      </c>
      <c r="C585" t="s">
        <v>36</v>
      </c>
      <c r="D585" t="s">
        <v>40</v>
      </c>
      <c r="E585">
        <v>9</v>
      </c>
      <c r="F585" s="6">
        <v>2331</v>
      </c>
      <c r="G585" s="6">
        <v>861.07140000000004</v>
      </c>
    </row>
    <row r="586" spans="1:7" x14ac:dyDescent="0.35">
      <c r="A586" s="5">
        <v>39569</v>
      </c>
      <c r="B586" t="s">
        <v>42</v>
      </c>
      <c r="C586" t="s">
        <v>41</v>
      </c>
      <c r="D586" t="s">
        <v>38</v>
      </c>
      <c r="E586">
        <v>10</v>
      </c>
      <c r="F586" s="6">
        <v>1710</v>
      </c>
      <c r="G586" s="6">
        <v>646.20900000000006</v>
      </c>
    </row>
    <row r="587" spans="1:7" x14ac:dyDescent="0.35">
      <c r="A587" s="5">
        <v>39569</v>
      </c>
      <c r="B587" t="s">
        <v>44</v>
      </c>
      <c r="C587" t="s">
        <v>41</v>
      </c>
      <c r="D587" t="s">
        <v>40</v>
      </c>
      <c r="E587">
        <v>7</v>
      </c>
      <c r="F587" s="6">
        <v>903</v>
      </c>
      <c r="G587" s="6">
        <v>325.80240000000003</v>
      </c>
    </row>
    <row r="588" spans="1:7" x14ac:dyDescent="0.35">
      <c r="A588" s="5">
        <v>39569</v>
      </c>
      <c r="B588" t="s">
        <v>35</v>
      </c>
      <c r="C588" t="s">
        <v>36</v>
      </c>
      <c r="D588" t="s">
        <v>38</v>
      </c>
      <c r="E588">
        <v>9</v>
      </c>
      <c r="F588" s="6">
        <v>2205</v>
      </c>
      <c r="G588" s="6">
        <v>954.9855</v>
      </c>
    </row>
    <row r="589" spans="1:7" x14ac:dyDescent="0.35">
      <c r="A589" s="5">
        <v>39569</v>
      </c>
      <c r="B589" t="s">
        <v>43</v>
      </c>
      <c r="C589" t="s">
        <v>39</v>
      </c>
      <c r="D589" t="s">
        <v>38</v>
      </c>
      <c r="E589">
        <v>8</v>
      </c>
      <c r="F589" s="6">
        <v>1664</v>
      </c>
      <c r="G589" s="6">
        <v>671.09119999999996</v>
      </c>
    </row>
    <row r="590" spans="1:7" x14ac:dyDescent="0.35">
      <c r="A590" s="5">
        <v>39569</v>
      </c>
      <c r="B590" t="s">
        <v>42</v>
      </c>
      <c r="C590" t="s">
        <v>36</v>
      </c>
      <c r="D590" t="s">
        <v>40</v>
      </c>
      <c r="E590">
        <v>10</v>
      </c>
      <c r="F590" s="6">
        <v>1010</v>
      </c>
      <c r="G590" s="6">
        <v>385.82</v>
      </c>
    </row>
    <row r="591" spans="1:7" x14ac:dyDescent="0.35">
      <c r="A591" s="5">
        <v>39569</v>
      </c>
      <c r="B591" t="s">
        <v>44</v>
      </c>
      <c r="C591" t="s">
        <v>36</v>
      </c>
      <c r="D591" t="s">
        <v>40</v>
      </c>
      <c r="E591">
        <v>10</v>
      </c>
      <c r="F591" s="6">
        <v>2660</v>
      </c>
      <c r="G591" s="6">
        <v>841.09199999999998</v>
      </c>
    </row>
    <row r="592" spans="1:7" x14ac:dyDescent="0.35">
      <c r="A592" s="5">
        <v>39569</v>
      </c>
      <c r="B592" t="s">
        <v>42</v>
      </c>
      <c r="C592" t="s">
        <v>39</v>
      </c>
      <c r="D592" t="s">
        <v>40</v>
      </c>
      <c r="E592">
        <v>7</v>
      </c>
      <c r="F592" s="6">
        <v>749</v>
      </c>
      <c r="G592" s="6">
        <v>304.99279999999999</v>
      </c>
    </row>
    <row r="593" spans="1:7" x14ac:dyDescent="0.35">
      <c r="A593" s="5">
        <v>39569</v>
      </c>
      <c r="B593" t="s">
        <v>43</v>
      </c>
      <c r="C593" t="s">
        <v>36</v>
      </c>
      <c r="D593" t="s">
        <v>38</v>
      </c>
      <c r="E593">
        <v>10</v>
      </c>
      <c r="F593" s="6">
        <v>1220</v>
      </c>
      <c r="G593" s="6">
        <v>443.83600000000001</v>
      </c>
    </row>
    <row r="594" spans="1:7" x14ac:dyDescent="0.35">
      <c r="A594" s="5">
        <v>39569</v>
      </c>
      <c r="B594" t="s">
        <v>35</v>
      </c>
      <c r="C594" t="s">
        <v>39</v>
      </c>
      <c r="D594" t="s">
        <v>40</v>
      </c>
      <c r="E594">
        <v>6</v>
      </c>
      <c r="F594" s="6">
        <v>1014</v>
      </c>
      <c r="G594" s="6">
        <v>341.41379999999998</v>
      </c>
    </row>
    <row r="595" spans="1:7" x14ac:dyDescent="0.35">
      <c r="A595" s="5">
        <v>39569</v>
      </c>
      <c r="B595" t="s">
        <v>42</v>
      </c>
      <c r="C595" t="s">
        <v>39</v>
      </c>
      <c r="D595" t="s">
        <v>37</v>
      </c>
      <c r="E595">
        <v>8</v>
      </c>
      <c r="F595" s="6">
        <v>1008</v>
      </c>
      <c r="G595" s="6">
        <v>437.47199999999998</v>
      </c>
    </row>
    <row r="596" spans="1:7" x14ac:dyDescent="0.35">
      <c r="A596" s="5">
        <v>39569</v>
      </c>
      <c r="B596" t="s">
        <v>42</v>
      </c>
      <c r="C596" t="s">
        <v>41</v>
      </c>
      <c r="D596" t="s">
        <v>37</v>
      </c>
      <c r="E596">
        <v>6</v>
      </c>
      <c r="F596" s="6">
        <v>1638</v>
      </c>
      <c r="G596" s="6">
        <v>621.45720000000006</v>
      </c>
    </row>
    <row r="597" spans="1:7" x14ac:dyDescent="0.35">
      <c r="A597" s="5">
        <v>39569</v>
      </c>
      <c r="B597" t="s">
        <v>42</v>
      </c>
      <c r="C597" t="s">
        <v>36</v>
      </c>
      <c r="D597" t="s">
        <v>37</v>
      </c>
      <c r="E597">
        <v>9</v>
      </c>
      <c r="F597" s="6">
        <v>1665</v>
      </c>
      <c r="G597" s="6">
        <v>608.22450000000003</v>
      </c>
    </row>
    <row r="598" spans="1:7" x14ac:dyDescent="0.35">
      <c r="A598" s="5">
        <v>39569</v>
      </c>
      <c r="B598" t="s">
        <v>44</v>
      </c>
      <c r="C598" t="s">
        <v>39</v>
      </c>
      <c r="D598" t="s">
        <v>40</v>
      </c>
      <c r="E598">
        <v>9</v>
      </c>
      <c r="F598" s="6">
        <v>1737</v>
      </c>
      <c r="G598" s="6">
        <v>529.95870000000002</v>
      </c>
    </row>
    <row r="599" spans="1:7" x14ac:dyDescent="0.35">
      <c r="A599" s="5">
        <v>39569</v>
      </c>
      <c r="B599" t="s">
        <v>44</v>
      </c>
      <c r="C599" t="s">
        <v>39</v>
      </c>
      <c r="D599" t="s">
        <v>37</v>
      </c>
      <c r="E599">
        <v>7</v>
      </c>
      <c r="F599" s="6">
        <v>1610</v>
      </c>
      <c r="G599" s="6">
        <v>483.16099999999994</v>
      </c>
    </row>
    <row r="600" spans="1:7" x14ac:dyDescent="0.35">
      <c r="A600" s="5">
        <v>39569</v>
      </c>
      <c r="B600" t="s">
        <v>35</v>
      </c>
      <c r="C600" t="s">
        <v>41</v>
      </c>
      <c r="D600" t="s">
        <v>37</v>
      </c>
      <c r="E600">
        <v>6</v>
      </c>
      <c r="F600" s="6">
        <v>750</v>
      </c>
      <c r="G600" s="6">
        <v>292.125</v>
      </c>
    </row>
    <row r="601" spans="1:7" x14ac:dyDescent="0.35">
      <c r="A601" s="5">
        <v>39569</v>
      </c>
      <c r="B601" t="s">
        <v>35</v>
      </c>
      <c r="C601" t="s">
        <v>41</v>
      </c>
      <c r="D601" t="s">
        <v>38</v>
      </c>
      <c r="E601">
        <v>9</v>
      </c>
      <c r="F601" s="6">
        <v>1791</v>
      </c>
      <c r="G601" s="6">
        <v>755.80200000000002</v>
      </c>
    </row>
    <row r="602" spans="1:7" x14ac:dyDescent="0.35">
      <c r="A602" s="5">
        <v>39569</v>
      </c>
      <c r="B602" t="s">
        <v>44</v>
      </c>
      <c r="C602" t="s">
        <v>36</v>
      </c>
      <c r="D602" t="s">
        <v>37</v>
      </c>
      <c r="E602">
        <v>10</v>
      </c>
      <c r="F602" s="6">
        <v>1880</v>
      </c>
      <c r="G602" s="6">
        <v>679.62</v>
      </c>
    </row>
    <row r="603" spans="1:7" x14ac:dyDescent="0.35">
      <c r="A603" s="5">
        <v>39569</v>
      </c>
      <c r="B603" t="s">
        <v>43</v>
      </c>
      <c r="C603" t="s">
        <v>36</v>
      </c>
      <c r="D603" t="s">
        <v>40</v>
      </c>
      <c r="E603">
        <v>8</v>
      </c>
      <c r="F603" s="6">
        <v>1280</v>
      </c>
      <c r="G603" s="6">
        <v>475.392</v>
      </c>
    </row>
    <row r="604" spans="1:7" x14ac:dyDescent="0.35">
      <c r="A604" s="5">
        <v>39569</v>
      </c>
      <c r="B604" t="s">
        <v>44</v>
      </c>
      <c r="C604" t="s">
        <v>41</v>
      </c>
      <c r="D604" t="s">
        <v>37</v>
      </c>
      <c r="E604">
        <v>10</v>
      </c>
      <c r="F604" s="6">
        <v>1980</v>
      </c>
      <c r="G604" s="6">
        <v>680.52600000000007</v>
      </c>
    </row>
    <row r="605" spans="1:7" x14ac:dyDescent="0.35">
      <c r="A605" s="5">
        <v>39569</v>
      </c>
      <c r="B605" t="s">
        <v>43</v>
      </c>
      <c r="C605" t="s">
        <v>39</v>
      </c>
      <c r="D605" t="s">
        <v>40</v>
      </c>
      <c r="E605">
        <v>10</v>
      </c>
      <c r="F605" s="6">
        <v>2080</v>
      </c>
      <c r="G605" s="6">
        <v>716.14400000000001</v>
      </c>
    </row>
    <row r="606" spans="1:7" x14ac:dyDescent="0.35">
      <c r="A606" s="5">
        <v>39569</v>
      </c>
      <c r="B606" t="s">
        <v>44</v>
      </c>
      <c r="C606" t="s">
        <v>36</v>
      </c>
      <c r="D606" t="s">
        <v>38</v>
      </c>
      <c r="E606">
        <v>9</v>
      </c>
      <c r="F606" s="6">
        <v>2277</v>
      </c>
      <c r="G606" s="6">
        <v>969.77430000000004</v>
      </c>
    </row>
    <row r="607" spans="1:7" x14ac:dyDescent="0.35">
      <c r="A607" s="5">
        <v>39569</v>
      </c>
      <c r="B607" t="s">
        <v>35</v>
      </c>
      <c r="C607" t="s">
        <v>39</v>
      </c>
      <c r="D607" t="s">
        <v>38</v>
      </c>
      <c r="E607">
        <v>8</v>
      </c>
      <c r="F607" s="6">
        <v>1272</v>
      </c>
      <c r="G607" s="6">
        <v>566.2944</v>
      </c>
    </row>
    <row r="608" spans="1:7" x14ac:dyDescent="0.35">
      <c r="A608" s="5">
        <v>39569</v>
      </c>
      <c r="B608" t="s">
        <v>43</v>
      </c>
      <c r="C608" t="s">
        <v>36</v>
      </c>
      <c r="D608" t="s">
        <v>40</v>
      </c>
      <c r="E608">
        <v>6</v>
      </c>
      <c r="F608" s="6">
        <v>1254</v>
      </c>
      <c r="G608" s="6">
        <v>514.39080000000001</v>
      </c>
    </row>
    <row r="609" spans="1:7" x14ac:dyDescent="0.35">
      <c r="A609" s="5">
        <v>39569</v>
      </c>
      <c r="B609" t="s">
        <v>42</v>
      </c>
      <c r="C609" t="s">
        <v>36</v>
      </c>
      <c r="D609" t="s">
        <v>38</v>
      </c>
      <c r="E609">
        <v>7</v>
      </c>
      <c r="F609" s="6">
        <v>1603</v>
      </c>
      <c r="G609" s="6">
        <v>696.98440000000005</v>
      </c>
    </row>
    <row r="610" spans="1:7" x14ac:dyDescent="0.35">
      <c r="A610" s="5">
        <v>39569</v>
      </c>
      <c r="B610" t="s">
        <v>35</v>
      </c>
      <c r="C610" t="s">
        <v>41</v>
      </c>
      <c r="D610" t="s">
        <v>40</v>
      </c>
      <c r="E610">
        <v>6</v>
      </c>
      <c r="F610" s="6">
        <v>1530</v>
      </c>
      <c r="G610" s="6">
        <v>581.70600000000002</v>
      </c>
    </row>
    <row r="611" spans="1:7" x14ac:dyDescent="0.35">
      <c r="A611" s="5">
        <v>39569</v>
      </c>
      <c r="B611" t="s">
        <v>42</v>
      </c>
      <c r="C611" t="s">
        <v>41</v>
      </c>
      <c r="D611" t="s">
        <v>40</v>
      </c>
      <c r="E611">
        <v>7</v>
      </c>
      <c r="F611" s="6">
        <v>1862</v>
      </c>
      <c r="G611" s="6">
        <v>713.70459999999991</v>
      </c>
    </row>
    <row r="612" spans="1:7" x14ac:dyDescent="0.35">
      <c r="A612" s="5">
        <v>39569</v>
      </c>
      <c r="B612" t="s">
        <v>35</v>
      </c>
      <c r="C612" t="s">
        <v>36</v>
      </c>
      <c r="D612" t="s">
        <v>37</v>
      </c>
      <c r="E612">
        <v>7</v>
      </c>
      <c r="F612" s="6">
        <v>1484</v>
      </c>
      <c r="G612" s="6">
        <v>655.77960000000007</v>
      </c>
    </row>
    <row r="613" spans="1:7" x14ac:dyDescent="0.35">
      <c r="A613" s="5">
        <v>39569</v>
      </c>
      <c r="B613" t="s">
        <v>43</v>
      </c>
      <c r="C613" t="s">
        <v>39</v>
      </c>
      <c r="D613" t="s">
        <v>40</v>
      </c>
      <c r="E613">
        <v>8</v>
      </c>
      <c r="F613" s="6">
        <v>1472</v>
      </c>
      <c r="G613" s="6">
        <v>468.6848</v>
      </c>
    </row>
    <row r="614" spans="1:7" x14ac:dyDescent="0.35">
      <c r="A614" s="5">
        <v>39569</v>
      </c>
      <c r="B614" t="s">
        <v>35</v>
      </c>
      <c r="C614" t="s">
        <v>36</v>
      </c>
      <c r="D614" t="s">
        <v>40</v>
      </c>
      <c r="E614">
        <v>7</v>
      </c>
      <c r="F614" s="6">
        <v>1120</v>
      </c>
      <c r="G614" s="6">
        <v>488.43199999999996</v>
      </c>
    </row>
    <row r="615" spans="1:7" x14ac:dyDescent="0.35">
      <c r="A615" s="5">
        <v>39600</v>
      </c>
      <c r="B615" t="s">
        <v>43</v>
      </c>
      <c r="C615" t="s">
        <v>36</v>
      </c>
      <c r="D615" t="s">
        <v>40</v>
      </c>
      <c r="E615">
        <v>10</v>
      </c>
      <c r="F615" s="6">
        <v>1860</v>
      </c>
      <c r="G615" s="6">
        <v>724.65599999999995</v>
      </c>
    </row>
    <row r="616" spans="1:7" x14ac:dyDescent="0.35">
      <c r="A616" s="5">
        <v>39600</v>
      </c>
      <c r="B616" t="s">
        <v>43</v>
      </c>
      <c r="C616" t="s">
        <v>39</v>
      </c>
      <c r="D616" t="s">
        <v>40</v>
      </c>
      <c r="E616">
        <v>9</v>
      </c>
      <c r="F616" s="6">
        <v>1368</v>
      </c>
      <c r="G616" s="6">
        <v>421.48079999999999</v>
      </c>
    </row>
    <row r="617" spans="1:7" x14ac:dyDescent="0.35">
      <c r="A617" s="5">
        <v>39600</v>
      </c>
      <c r="B617" t="s">
        <v>44</v>
      </c>
      <c r="C617" t="s">
        <v>36</v>
      </c>
      <c r="D617" t="s">
        <v>37</v>
      </c>
      <c r="E617">
        <v>10</v>
      </c>
      <c r="F617" s="6">
        <v>2460</v>
      </c>
      <c r="G617" s="6">
        <v>774.9</v>
      </c>
    </row>
    <row r="618" spans="1:7" x14ac:dyDescent="0.35">
      <c r="A618" s="5">
        <v>39600</v>
      </c>
      <c r="B618" t="s">
        <v>44</v>
      </c>
      <c r="C618" t="s">
        <v>39</v>
      </c>
      <c r="D618" t="s">
        <v>40</v>
      </c>
      <c r="E618">
        <v>9</v>
      </c>
      <c r="F618" s="6">
        <v>1863</v>
      </c>
      <c r="G618" s="6">
        <v>799.04070000000002</v>
      </c>
    </row>
    <row r="619" spans="1:7" x14ac:dyDescent="0.35">
      <c r="A619" s="5">
        <v>39600</v>
      </c>
      <c r="B619" t="s">
        <v>35</v>
      </c>
      <c r="C619" t="s">
        <v>41</v>
      </c>
      <c r="D619" t="s">
        <v>38</v>
      </c>
      <c r="E619">
        <v>9</v>
      </c>
      <c r="F619" s="6">
        <v>2646</v>
      </c>
      <c r="G619" s="6">
        <v>892.23119999999994</v>
      </c>
    </row>
    <row r="620" spans="1:7" x14ac:dyDescent="0.35">
      <c r="A620" s="5">
        <v>39600</v>
      </c>
      <c r="B620" t="s">
        <v>42</v>
      </c>
      <c r="C620" t="s">
        <v>39</v>
      </c>
      <c r="D620" t="s">
        <v>37</v>
      </c>
      <c r="E620">
        <v>7</v>
      </c>
      <c r="F620" s="6">
        <v>1295</v>
      </c>
      <c r="G620" s="6">
        <v>526.029</v>
      </c>
    </row>
    <row r="621" spans="1:7" x14ac:dyDescent="0.35">
      <c r="A621" s="5">
        <v>39600</v>
      </c>
      <c r="B621" t="s">
        <v>44</v>
      </c>
      <c r="C621" t="s">
        <v>41</v>
      </c>
      <c r="D621" t="s">
        <v>37</v>
      </c>
      <c r="E621">
        <v>8</v>
      </c>
      <c r="F621" s="6">
        <v>1552</v>
      </c>
      <c r="G621" s="6">
        <v>615.36800000000005</v>
      </c>
    </row>
    <row r="622" spans="1:7" x14ac:dyDescent="0.35">
      <c r="A622" s="5">
        <v>39600</v>
      </c>
      <c r="B622" t="s">
        <v>44</v>
      </c>
      <c r="C622" t="s">
        <v>39</v>
      </c>
      <c r="D622" t="s">
        <v>38</v>
      </c>
      <c r="E622">
        <v>6</v>
      </c>
      <c r="F622" s="6">
        <v>612</v>
      </c>
      <c r="G622" s="6">
        <v>237.02759999999998</v>
      </c>
    </row>
    <row r="623" spans="1:7" x14ac:dyDescent="0.35">
      <c r="A623" s="5">
        <v>39600</v>
      </c>
      <c r="B623" t="s">
        <v>42</v>
      </c>
      <c r="C623" t="s">
        <v>36</v>
      </c>
      <c r="D623" t="s">
        <v>40</v>
      </c>
      <c r="E623">
        <v>9</v>
      </c>
      <c r="F623" s="6">
        <v>2376</v>
      </c>
      <c r="G623" s="6">
        <v>881.25840000000005</v>
      </c>
    </row>
    <row r="624" spans="1:7" x14ac:dyDescent="0.35">
      <c r="A624" s="5">
        <v>39600</v>
      </c>
      <c r="B624" t="s">
        <v>35</v>
      </c>
      <c r="C624" t="s">
        <v>36</v>
      </c>
      <c r="D624" t="s">
        <v>40</v>
      </c>
      <c r="E624">
        <v>7</v>
      </c>
      <c r="F624" s="6">
        <v>2023</v>
      </c>
      <c r="G624" s="6">
        <v>732.73060000000009</v>
      </c>
    </row>
    <row r="625" spans="1:7" x14ac:dyDescent="0.35">
      <c r="A625" s="5">
        <v>39600</v>
      </c>
      <c r="B625" t="s">
        <v>42</v>
      </c>
      <c r="C625" t="s">
        <v>39</v>
      </c>
      <c r="D625" t="s">
        <v>38</v>
      </c>
      <c r="E625">
        <v>7</v>
      </c>
      <c r="F625" s="6">
        <v>2009</v>
      </c>
      <c r="G625" s="6">
        <v>772.8623</v>
      </c>
    </row>
    <row r="626" spans="1:7" x14ac:dyDescent="0.35">
      <c r="A626" s="5">
        <v>39600</v>
      </c>
      <c r="B626" t="s">
        <v>44</v>
      </c>
      <c r="C626" t="s">
        <v>36</v>
      </c>
      <c r="D626" t="s">
        <v>40</v>
      </c>
      <c r="E626">
        <v>6</v>
      </c>
      <c r="F626" s="6">
        <v>1218</v>
      </c>
      <c r="G626" s="6">
        <v>441.64679999999998</v>
      </c>
    </row>
    <row r="627" spans="1:7" x14ac:dyDescent="0.35">
      <c r="A627" s="5">
        <v>39600</v>
      </c>
      <c r="B627" t="s">
        <v>43</v>
      </c>
      <c r="C627" t="s">
        <v>36</v>
      </c>
      <c r="D627" t="s">
        <v>38</v>
      </c>
      <c r="E627">
        <v>6</v>
      </c>
      <c r="F627" s="6">
        <v>672</v>
      </c>
      <c r="G627" s="6">
        <v>202.80960000000002</v>
      </c>
    </row>
    <row r="628" spans="1:7" x14ac:dyDescent="0.35">
      <c r="A628" s="5">
        <v>39600</v>
      </c>
      <c r="B628" t="s">
        <v>44</v>
      </c>
      <c r="C628" t="s">
        <v>39</v>
      </c>
      <c r="D628" t="s">
        <v>37</v>
      </c>
      <c r="E628">
        <v>7</v>
      </c>
      <c r="F628" s="6">
        <v>1610</v>
      </c>
      <c r="G628" s="6">
        <v>497.49</v>
      </c>
    </row>
    <row r="629" spans="1:7" x14ac:dyDescent="0.35">
      <c r="A629" s="5">
        <v>39600</v>
      </c>
      <c r="B629" t="s">
        <v>42</v>
      </c>
      <c r="C629" t="s">
        <v>36</v>
      </c>
      <c r="D629" t="s">
        <v>37</v>
      </c>
      <c r="E629">
        <v>6</v>
      </c>
      <c r="F629" s="6">
        <v>696</v>
      </c>
      <c r="G629" s="6">
        <v>300.53280000000001</v>
      </c>
    </row>
    <row r="630" spans="1:7" x14ac:dyDescent="0.35">
      <c r="A630" s="5">
        <v>39600</v>
      </c>
      <c r="B630" t="s">
        <v>35</v>
      </c>
      <c r="C630" t="s">
        <v>39</v>
      </c>
      <c r="D630" t="s">
        <v>40</v>
      </c>
      <c r="E630">
        <v>10</v>
      </c>
      <c r="F630" s="6">
        <v>1860</v>
      </c>
      <c r="G630" s="6">
        <v>812.82</v>
      </c>
    </row>
    <row r="631" spans="1:7" x14ac:dyDescent="0.35">
      <c r="A631" s="5">
        <v>39600</v>
      </c>
      <c r="B631" t="s">
        <v>42</v>
      </c>
      <c r="C631" t="s">
        <v>36</v>
      </c>
      <c r="D631" t="s">
        <v>38</v>
      </c>
      <c r="E631">
        <v>9</v>
      </c>
      <c r="F631" s="6">
        <v>1296</v>
      </c>
      <c r="G631" s="6">
        <v>557.79840000000002</v>
      </c>
    </row>
    <row r="632" spans="1:7" x14ac:dyDescent="0.35">
      <c r="A632" s="5">
        <v>39600</v>
      </c>
      <c r="B632" t="s">
        <v>42</v>
      </c>
      <c r="C632" t="s">
        <v>41</v>
      </c>
      <c r="D632" t="s">
        <v>40</v>
      </c>
      <c r="E632">
        <v>10</v>
      </c>
      <c r="F632" s="6">
        <v>1850</v>
      </c>
      <c r="G632" s="6">
        <v>821.4</v>
      </c>
    </row>
    <row r="633" spans="1:7" x14ac:dyDescent="0.35">
      <c r="A633" s="5">
        <v>39600</v>
      </c>
      <c r="B633" t="s">
        <v>35</v>
      </c>
      <c r="C633" t="s">
        <v>41</v>
      </c>
      <c r="D633" t="s">
        <v>37</v>
      </c>
      <c r="E633">
        <v>10</v>
      </c>
      <c r="F633" s="6">
        <v>2770</v>
      </c>
      <c r="G633" s="6">
        <v>838.202</v>
      </c>
    </row>
    <row r="634" spans="1:7" x14ac:dyDescent="0.35">
      <c r="A634" s="5">
        <v>39600</v>
      </c>
      <c r="B634" t="s">
        <v>43</v>
      </c>
      <c r="C634" t="s">
        <v>36</v>
      </c>
      <c r="D634" t="s">
        <v>40</v>
      </c>
      <c r="E634">
        <v>6</v>
      </c>
      <c r="F634" s="6">
        <v>1182</v>
      </c>
      <c r="G634" s="6">
        <v>496.7946</v>
      </c>
    </row>
    <row r="635" spans="1:7" x14ac:dyDescent="0.35">
      <c r="A635" s="5">
        <v>39600</v>
      </c>
      <c r="B635" t="s">
        <v>35</v>
      </c>
      <c r="C635" t="s">
        <v>41</v>
      </c>
      <c r="D635" t="s">
        <v>40</v>
      </c>
      <c r="E635">
        <v>9</v>
      </c>
      <c r="F635" s="6">
        <v>2511</v>
      </c>
      <c r="G635" s="6">
        <v>954.18000000000006</v>
      </c>
    </row>
    <row r="636" spans="1:7" x14ac:dyDescent="0.35">
      <c r="A636" s="5">
        <v>39600</v>
      </c>
      <c r="B636" t="s">
        <v>35</v>
      </c>
      <c r="C636" t="s">
        <v>39</v>
      </c>
      <c r="D636" t="s">
        <v>38</v>
      </c>
      <c r="E636">
        <v>10</v>
      </c>
      <c r="F636" s="6">
        <v>2900</v>
      </c>
      <c r="G636" s="6">
        <v>1036.17</v>
      </c>
    </row>
    <row r="637" spans="1:7" x14ac:dyDescent="0.35">
      <c r="A637" s="5">
        <v>39600</v>
      </c>
      <c r="B637" t="s">
        <v>44</v>
      </c>
      <c r="C637" t="s">
        <v>36</v>
      </c>
      <c r="D637" t="s">
        <v>38</v>
      </c>
      <c r="E637">
        <v>9</v>
      </c>
      <c r="F637" s="6">
        <v>2610</v>
      </c>
      <c r="G637" s="6">
        <v>805.70699999999988</v>
      </c>
    </row>
    <row r="638" spans="1:7" x14ac:dyDescent="0.35">
      <c r="A638" s="5">
        <v>39600</v>
      </c>
      <c r="B638" t="s">
        <v>35</v>
      </c>
      <c r="C638" t="s">
        <v>39</v>
      </c>
      <c r="D638" t="s">
        <v>37</v>
      </c>
      <c r="E638">
        <v>8</v>
      </c>
      <c r="F638" s="6">
        <v>2016</v>
      </c>
      <c r="G638" s="6">
        <v>620.928</v>
      </c>
    </row>
    <row r="639" spans="1:7" x14ac:dyDescent="0.35">
      <c r="A639" s="5">
        <v>39600</v>
      </c>
      <c r="B639" t="s">
        <v>42</v>
      </c>
      <c r="C639" t="s">
        <v>41</v>
      </c>
      <c r="D639" t="s">
        <v>37</v>
      </c>
      <c r="E639">
        <v>7</v>
      </c>
      <c r="F639" s="6">
        <v>1659</v>
      </c>
      <c r="G639" s="6">
        <v>734.10749999999996</v>
      </c>
    </row>
    <row r="640" spans="1:7" x14ac:dyDescent="0.35">
      <c r="A640" s="5">
        <v>39600</v>
      </c>
      <c r="B640" t="s">
        <v>44</v>
      </c>
      <c r="C640" t="s">
        <v>41</v>
      </c>
      <c r="D640" t="s">
        <v>38</v>
      </c>
      <c r="E640">
        <v>10</v>
      </c>
      <c r="F640" s="6">
        <v>1010</v>
      </c>
      <c r="G640" s="6">
        <v>401.17200000000003</v>
      </c>
    </row>
    <row r="641" spans="1:7" x14ac:dyDescent="0.35">
      <c r="A641" s="5">
        <v>39600</v>
      </c>
      <c r="B641" t="s">
        <v>44</v>
      </c>
      <c r="C641" t="s">
        <v>41</v>
      </c>
      <c r="D641" t="s">
        <v>40</v>
      </c>
      <c r="E641">
        <v>7</v>
      </c>
      <c r="F641" s="6">
        <v>1610</v>
      </c>
      <c r="G641" s="6">
        <v>593.44600000000003</v>
      </c>
    </row>
    <row r="642" spans="1:7" x14ac:dyDescent="0.35">
      <c r="A642" s="5">
        <v>39600</v>
      </c>
      <c r="B642" t="s">
        <v>43</v>
      </c>
      <c r="C642" t="s">
        <v>36</v>
      </c>
      <c r="D642" t="s">
        <v>40</v>
      </c>
      <c r="E642">
        <v>10</v>
      </c>
      <c r="F642" s="6">
        <v>2860</v>
      </c>
      <c r="G642" s="6">
        <v>1138.8520000000001</v>
      </c>
    </row>
    <row r="643" spans="1:7" x14ac:dyDescent="0.35">
      <c r="A643" s="5">
        <v>39600</v>
      </c>
      <c r="B643" t="s">
        <v>35</v>
      </c>
      <c r="C643" t="s">
        <v>36</v>
      </c>
      <c r="D643" t="s">
        <v>37</v>
      </c>
      <c r="E643">
        <v>10</v>
      </c>
      <c r="F643" s="6">
        <v>2270</v>
      </c>
      <c r="G643" s="6">
        <v>872.36099999999999</v>
      </c>
    </row>
    <row r="644" spans="1:7" x14ac:dyDescent="0.35">
      <c r="A644" s="5">
        <v>39600</v>
      </c>
      <c r="B644" t="s">
        <v>42</v>
      </c>
      <c r="C644" t="s">
        <v>41</v>
      </c>
      <c r="D644" t="s">
        <v>38</v>
      </c>
      <c r="E644">
        <v>7</v>
      </c>
      <c r="F644" s="6">
        <v>1750</v>
      </c>
      <c r="G644" s="6">
        <v>616.69999999999993</v>
      </c>
    </row>
    <row r="645" spans="1:7" x14ac:dyDescent="0.35">
      <c r="A645" s="5">
        <v>39600</v>
      </c>
      <c r="B645" t="s">
        <v>43</v>
      </c>
      <c r="C645" t="s">
        <v>39</v>
      </c>
      <c r="D645" t="s">
        <v>40</v>
      </c>
      <c r="E645">
        <v>10</v>
      </c>
      <c r="F645" s="6">
        <v>1870</v>
      </c>
      <c r="G645" s="6">
        <v>616.16500000000008</v>
      </c>
    </row>
    <row r="646" spans="1:7" x14ac:dyDescent="0.35">
      <c r="A646" s="5">
        <v>39600</v>
      </c>
      <c r="B646" t="s">
        <v>43</v>
      </c>
      <c r="C646" t="s">
        <v>36</v>
      </c>
      <c r="D646" t="s">
        <v>40</v>
      </c>
      <c r="E646">
        <v>9</v>
      </c>
      <c r="F646" s="6">
        <v>1998</v>
      </c>
      <c r="G646" s="6">
        <v>750.24900000000002</v>
      </c>
    </row>
    <row r="647" spans="1:7" x14ac:dyDescent="0.35">
      <c r="A647" s="5">
        <v>39600</v>
      </c>
      <c r="B647" t="s">
        <v>43</v>
      </c>
      <c r="C647" t="s">
        <v>39</v>
      </c>
      <c r="D647" t="s">
        <v>40</v>
      </c>
      <c r="E647">
        <v>6</v>
      </c>
      <c r="F647" s="6">
        <v>978</v>
      </c>
      <c r="G647" s="6">
        <v>405.57659999999998</v>
      </c>
    </row>
    <row r="648" spans="1:7" x14ac:dyDescent="0.35">
      <c r="A648" s="5">
        <v>39600</v>
      </c>
      <c r="B648" t="s">
        <v>35</v>
      </c>
      <c r="C648" t="s">
        <v>36</v>
      </c>
      <c r="D648" t="s">
        <v>38</v>
      </c>
      <c r="E648">
        <v>7</v>
      </c>
      <c r="F648" s="6">
        <v>1043</v>
      </c>
      <c r="G648" s="6">
        <v>457.98129999999998</v>
      </c>
    </row>
    <row r="649" spans="1:7" x14ac:dyDescent="0.35">
      <c r="A649" s="5">
        <v>39600</v>
      </c>
      <c r="B649" t="s">
        <v>43</v>
      </c>
      <c r="C649" t="s">
        <v>39</v>
      </c>
      <c r="D649" t="s">
        <v>38</v>
      </c>
      <c r="E649">
        <v>8</v>
      </c>
      <c r="F649" s="6">
        <v>1944</v>
      </c>
      <c r="G649" s="6">
        <v>834.17039999999997</v>
      </c>
    </row>
    <row r="650" spans="1:7" x14ac:dyDescent="0.35">
      <c r="A650" s="5">
        <v>39600</v>
      </c>
      <c r="B650" t="s">
        <v>42</v>
      </c>
      <c r="C650" t="s">
        <v>39</v>
      </c>
      <c r="D650" t="s">
        <v>40</v>
      </c>
      <c r="E650">
        <v>6</v>
      </c>
      <c r="F650" s="6">
        <v>780</v>
      </c>
      <c r="G650" s="6">
        <v>242.19</v>
      </c>
    </row>
    <row r="651" spans="1:7" x14ac:dyDescent="0.35">
      <c r="A651" s="5">
        <v>39630</v>
      </c>
      <c r="B651" t="s">
        <v>42</v>
      </c>
      <c r="C651" t="s">
        <v>41</v>
      </c>
      <c r="D651" t="s">
        <v>40</v>
      </c>
      <c r="E651">
        <v>6</v>
      </c>
      <c r="F651" s="6">
        <v>1104</v>
      </c>
      <c r="G651" s="6">
        <v>452.64</v>
      </c>
    </row>
    <row r="652" spans="1:7" x14ac:dyDescent="0.35">
      <c r="A652" s="5">
        <v>39630</v>
      </c>
      <c r="B652" t="s">
        <v>43</v>
      </c>
      <c r="C652" t="s">
        <v>39</v>
      </c>
      <c r="D652" t="s">
        <v>40</v>
      </c>
      <c r="E652">
        <v>8</v>
      </c>
      <c r="F652" s="6">
        <v>1416</v>
      </c>
      <c r="G652" s="6">
        <v>627.99599999999998</v>
      </c>
    </row>
    <row r="653" spans="1:7" x14ac:dyDescent="0.35">
      <c r="A653" s="5">
        <v>39630</v>
      </c>
      <c r="B653" t="s">
        <v>42</v>
      </c>
      <c r="C653" t="s">
        <v>39</v>
      </c>
      <c r="D653" t="s">
        <v>37</v>
      </c>
      <c r="E653">
        <v>7</v>
      </c>
      <c r="F653" s="6">
        <v>2100</v>
      </c>
      <c r="G653" s="6">
        <v>633.99</v>
      </c>
    </row>
    <row r="654" spans="1:7" x14ac:dyDescent="0.35">
      <c r="A654" s="5">
        <v>39630</v>
      </c>
      <c r="B654" t="s">
        <v>35</v>
      </c>
      <c r="C654" t="s">
        <v>39</v>
      </c>
      <c r="D654" t="s">
        <v>38</v>
      </c>
      <c r="E654">
        <v>8</v>
      </c>
      <c r="F654" s="6">
        <v>936</v>
      </c>
      <c r="G654" s="6">
        <v>325.72799999999995</v>
      </c>
    </row>
    <row r="655" spans="1:7" x14ac:dyDescent="0.35">
      <c r="A655" s="5">
        <v>39630</v>
      </c>
      <c r="B655" t="s">
        <v>44</v>
      </c>
      <c r="C655" t="s">
        <v>39</v>
      </c>
      <c r="D655" t="s">
        <v>37</v>
      </c>
      <c r="E655">
        <v>10</v>
      </c>
      <c r="F655" s="6">
        <v>1160</v>
      </c>
      <c r="G655" s="6">
        <v>404.72399999999999</v>
      </c>
    </row>
    <row r="656" spans="1:7" x14ac:dyDescent="0.35">
      <c r="A656" s="5">
        <v>39630</v>
      </c>
      <c r="B656" t="s">
        <v>35</v>
      </c>
      <c r="C656" t="s">
        <v>41</v>
      </c>
      <c r="D656" t="s">
        <v>38</v>
      </c>
      <c r="E656">
        <v>6</v>
      </c>
      <c r="F656" s="6">
        <v>1578</v>
      </c>
      <c r="G656" s="6">
        <v>657.07920000000001</v>
      </c>
    </row>
    <row r="657" spans="1:7" x14ac:dyDescent="0.35">
      <c r="A657" s="5">
        <v>39630</v>
      </c>
      <c r="B657" t="s">
        <v>44</v>
      </c>
      <c r="C657" t="s">
        <v>36</v>
      </c>
      <c r="D657" t="s">
        <v>40</v>
      </c>
      <c r="E657">
        <v>10</v>
      </c>
      <c r="F657" s="6">
        <v>2560</v>
      </c>
      <c r="G657" s="6">
        <v>785.40800000000002</v>
      </c>
    </row>
    <row r="658" spans="1:7" x14ac:dyDescent="0.35">
      <c r="A658" s="5">
        <v>39630</v>
      </c>
      <c r="B658" t="s">
        <v>35</v>
      </c>
      <c r="C658" t="s">
        <v>41</v>
      </c>
      <c r="D658" t="s">
        <v>37</v>
      </c>
      <c r="E658">
        <v>8</v>
      </c>
      <c r="F658" s="6">
        <v>2040</v>
      </c>
      <c r="G658" s="6">
        <v>793.35599999999999</v>
      </c>
    </row>
    <row r="659" spans="1:7" x14ac:dyDescent="0.35">
      <c r="A659" s="5">
        <v>39630</v>
      </c>
      <c r="B659" t="s">
        <v>43</v>
      </c>
      <c r="C659" t="s">
        <v>36</v>
      </c>
      <c r="D659" t="s">
        <v>40</v>
      </c>
      <c r="E659">
        <v>9</v>
      </c>
      <c r="F659" s="6">
        <v>1233</v>
      </c>
      <c r="G659" s="6">
        <v>486.41849999999999</v>
      </c>
    </row>
    <row r="660" spans="1:7" x14ac:dyDescent="0.35">
      <c r="A660" s="5">
        <v>39630</v>
      </c>
      <c r="B660" t="s">
        <v>44</v>
      </c>
      <c r="C660" t="s">
        <v>36</v>
      </c>
      <c r="D660" t="s">
        <v>38</v>
      </c>
      <c r="E660">
        <v>8</v>
      </c>
      <c r="F660" s="6">
        <v>2256</v>
      </c>
      <c r="G660" s="6">
        <v>819.37920000000008</v>
      </c>
    </row>
    <row r="661" spans="1:7" x14ac:dyDescent="0.35">
      <c r="A661" s="5">
        <v>39630</v>
      </c>
      <c r="B661" t="s">
        <v>43</v>
      </c>
      <c r="C661" t="s">
        <v>39</v>
      </c>
      <c r="D661" t="s">
        <v>40</v>
      </c>
      <c r="E661">
        <v>8</v>
      </c>
      <c r="F661" s="6">
        <v>864</v>
      </c>
      <c r="G661" s="6">
        <v>259.71839999999997</v>
      </c>
    </row>
    <row r="662" spans="1:7" x14ac:dyDescent="0.35">
      <c r="A662" s="5">
        <v>39630</v>
      </c>
      <c r="B662" t="s">
        <v>35</v>
      </c>
      <c r="C662" t="s">
        <v>36</v>
      </c>
      <c r="D662" t="s">
        <v>37</v>
      </c>
      <c r="E662">
        <v>9</v>
      </c>
      <c r="F662" s="6">
        <v>1908</v>
      </c>
      <c r="G662" s="6">
        <v>800.59679999999992</v>
      </c>
    </row>
    <row r="663" spans="1:7" x14ac:dyDescent="0.35">
      <c r="A663" s="5">
        <v>39630</v>
      </c>
      <c r="B663" t="s">
        <v>42</v>
      </c>
      <c r="C663" t="s">
        <v>41</v>
      </c>
      <c r="D663" t="s">
        <v>37</v>
      </c>
      <c r="E663">
        <v>9</v>
      </c>
      <c r="F663" s="6">
        <v>2358</v>
      </c>
      <c r="G663" s="6">
        <v>805.02119999999991</v>
      </c>
    </row>
    <row r="664" spans="1:7" x14ac:dyDescent="0.35">
      <c r="A664" s="5">
        <v>39630</v>
      </c>
      <c r="B664" t="s">
        <v>42</v>
      </c>
      <c r="C664" t="s">
        <v>39</v>
      </c>
      <c r="D664" t="s">
        <v>40</v>
      </c>
      <c r="E664">
        <v>8</v>
      </c>
      <c r="F664" s="6">
        <v>1736</v>
      </c>
      <c r="G664" s="6">
        <v>598.91999999999996</v>
      </c>
    </row>
    <row r="665" spans="1:7" x14ac:dyDescent="0.35">
      <c r="A665" s="5">
        <v>39630</v>
      </c>
      <c r="B665" t="s">
        <v>43</v>
      </c>
      <c r="C665" t="s">
        <v>39</v>
      </c>
      <c r="D665" t="s">
        <v>40</v>
      </c>
      <c r="E665">
        <v>8</v>
      </c>
      <c r="F665" s="6">
        <v>1232</v>
      </c>
      <c r="G665" s="6">
        <v>485.40800000000002</v>
      </c>
    </row>
    <row r="666" spans="1:7" x14ac:dyDescent="0.35">
      <c r="A666" s="5">
        <v>39630</v>
      </c>
      <c r="B666" t="s">
        <v>42</v>
      </c>
      <c r="C666" t="s">
        <v>36</v>
      </c>
      <c r="D666" t="s">
        <v>38</v>
      </c>
      <c r="E666">
        <v>8</v>
      </c>
      <c r="F666" s="6">
        <v>1040</v>
      </c>
      <c r="G666" s="6">
        <v>325</v>
      </c>
    </row>
    <row r="667" spans="1:7" x14ac:dyDescent="0.35">
      <c r="A667" s="5">
        <v>39630</v>
      </c>
      <c r="B667" t="s">
        <v>44</v>
      </c>
      <c r="C667" t="s">
        <v>41</v>
      </c>
      <c r="D667" t="s">
        <v>38</v>
      </c>
      <c r="E667">
        <v>6</v>
      </c>
      <c r="F667" s="6">
        <v>1194</v>
      </c>
      <c r="G667" s="6">
        <v>362.4984</v>
      </c>
    </row>
    <row r="668" spans="1:7" x14ac:dyDescent="0.35">
      <c r="A668" s="5">
        <v>39630</v>
      </c>
      <c r="B668" t="s">
        <v>35</v>
      </c>
      <c r="C668" t="s">
        <v>41</v>
      </c>
      <c r="D668" t="s">
        <v>40</v>
      </c>
      <c r="E668">
        <v>9</v>
      </c>
      <c r="F668" s="6">
        <v>2106</v>
      </c>
      <c r="G668" s="6">
        <v>827.65800000000002</v>
      </c>
    </row>
    <row r="669" spans="1:7" x14ac:dyDescent="0.35">
      <c r="A669" s="5">
        <v>39630</v>
      </c>
      <c r="B669" t="s">
        <v>42</v>
      </c>
      <c r="C669" t="s">
        <v>36</v>
      </c>
      <c r="D669" t="s">
        <v>37</v>
      </c>
      <c r="E669">
        <v>9</v>
      </c>
      <c r="F669" s="6">
        <v>1170</v>
      </c>
      <c r="G669" s="6">
        <v>419.79599999999999</v>
      </c>
    </row>
    <row r="670" spans="1:7" x14ac:dyDescent="0.35">
      <c r="A670" s="5">
        <v>39630</v>
      </c>
      <c r="B670" t="s">
        <v>43</v>
      </c>
      <c r="C670" t="s">
        <v>36</v>
      </c>
      <c r="D670" t="s">
        <v>40</v>
      </c>
      <c r="E670">
        <v>10</v>
      </c>
      <c r="F670" s="6">
        <v>2280</v>
      </c>
      <c r="G670" s="6">
        <v>848.38799999999992</v>
      </c>
    </row>
    <row r="671" spans="1:7" x14ac:dyDescent="0.35">
      <c r="A671" s="5">
        <v>39630</v>
      </c>
      <c r="B671" t="s">
        <v>44</v>
      </c>
      <c r="C671" t="s">
        <v>41</v>
      </c>
      <c r="D671" t="s">
        <v>40</v>
      </c>
      <c r="E671">
        <v>9</v>
      </c>
      <c r="F671" s="6">
        <v>2034</v>
      </c>
      <c r="G671" s="6">
        <v>671.01660000000004</v>
      </c>
    </row>
    <row r="672" spans="1:7" x14ac:dyDescent="0.35">
      <c r="A672" s="5">
        <v>39630</v>
      </c>
      <c r="B672" t="s">
        <v>44</v>
      </c>
      <c r="C672" t="s">
        <v>39</v>
      </c>
      <c r="D672" t="s">
        <v>38</v>
      </c>
      <c r="E672">
        <v>7</v>
      </c>
      <c r="F672" s="6">
        <v>994</v>
      </c>
      <c r="G672" s="6">
        <v>369.96679999999998</v>
      </c>
    </row>
    <row r="673" spans="1:7" x14ac:dyDescent="0.35">
      <c r="A673" s="5">
        <v>39630</v>
      </c>
      <c r="B673" t="s">
        <v>42</v>
      </c>
      <c r="C673" t="s">
        <v>36</v>
      </c>
      <c r="D673" t="s">
        <v>40</v>
      </c>
      <c r="E673">
        <v>9</v>
      </c>
      <c r="F673" s="6">
        <v>1449</v>
      </c>
      <c r="G673" s="6">
        <v>575.39790000000005</v>
      </c>
    </row>
    <row r="674" spans="1:7" x14ac:dyDescent="0.35">
      <c r="A674" s="5">
        <v>39630</v>
      </c>
      <c r="B674" t="s">
        <v>35</v>
      </c>
      <c r="C674" t="s">
        <v>36</v>
      </c>
      <c r="D674" t="s">
        <v>40</v>
      </c>
      <c r="E674">
        <v>6</v>
      </c>
      <c r="F674" s="6">
        <v>1434</v>
      </c>
      <c r="G674" s="6">
        <v>614.18219999999997</v>
      </c>
    </row>
    <row r="675" spans="1:7" x14ac:dyDescent="0.35">
      <c r="A675" s="5">
        <v>39630</v>
      </c>
      <c r="B675" t="s">
        <v>35</v>
      </c>
      <c r="C675" t="s">
        <v>39</v>
      </c>
      <c r="D675" t="s">
        <v>37</v>
      </c>
      <c r="E675">
        <v>9</v>
      </c>
      <c r="F675" s="6">
        <v>1287</v>
      </c>
      <c r="G675" s="6">
        <v>442.08450000000005</v>
      </c>
    </row>
    <row r="676" spans="1:7" x14ac:dyDescent="0.35">
      <c r="A676" s="5">
        <v>39630</v>
      </c>
      <c r="B676" t="s">
        <v>44</v>
      </c>
      <c r="C676" t="s">
        <v>39</v>
      </c>
      <c r="D676" t="s">
        <v>40</v>
      </c>
      <c r="E676">
        <v>10</v>
      </c>
      <c r="F676" s="6">
        <v>2120</v>
      </c>
      <c r="G676" s="6">
        <v>937.88800000000003</v>
      </c>
    </row>
    <row r="677" spans="1:7" x14ac:dyDescent="0.35">
      <c r="A677" s="5">
        <v>39630</v>
      </c>
      <c r="B677" t="s">
        <v>42</v>
      </c>
      <c r="C677" t="s">
        <v>39</v>
      </c>
      <c r="D677" t="s">
        <v>38</v>
      </c>
      <c r="E677">
        <v>10</v>
      </c>
      <c r="F677" s="6">
        <v>2660</v>
      </c>
      <c r="G677" s="6">
        <v>954.40800000000002</v>
      </c>
    </row>
    <row r="678" spans="1:7" x14ac:dyDescent="0.35">
      <c r="A678" s="5">
        <v>39630</v>
      </c>
      <c r="B678" t="s">
        <v>44</v>
      </c>
      <c r="C678" t="s">
        <v>41</v>
      </c>
      <c r="D678" t="s">
        <v>37</v>
      </c>
      <c r="E678">
        <v>6</v>
      </c>
      <c r="F678" s="6">
        <v>1668</v>
      </c>
      <c r="G678" s="6">
        <v>649.35239999999999</v>
      </c>
    </row>
    <row r="679" spans="1:7" x14ac:dyDescent="0.35">
      <c r="A679" s="5">
        <v>39630</v>
      </c>
      <c r="B679" t="s">
        <v>43</v>
      </c>
      <c r="C679" t="s">
        <v>36</v>
      </c>
      <c r="D679" t="s">
        <v>40</v>
      </c>
      <c r="E679">
        <v>10</v>
      </c>
      <c r="F679" s="6">
        <v>1290</v>
      </c>
      <c r="G679" s="6">
        <v>546.18600000000004</v>
      </c>
    </row>
    <row r="680" spans="1:7" x14ac:dyDescent="0.35">
      <c r="A680" s="5">
        <v>39630</v>
      </c>
      <c r="B680" t="s">
        <v>35</v>
      </c>
      <c r="C680" t="s">
        <v>39</v>
      </c>
      <c r="D680" t="s">
        <v>40</v>
      </c>
      <c r="E680">
        <v>9</v>
      </c>
      <c r="F680" s="6">
        <v>1629</v>
      </c>
      <c r="G680" s="6">
        <v>512.6463</v>
      </c>
    </row>
    <row r="681" spans="1:7" x14ac:dyDescent="0.35">
      <c r="A681" s="5">
        <v>39630</v>
      </c>
      <c r="B681" t="s">
        <v>44</v>
      </c>
      <c r="C681" t="s">
        <v>36</v>
      </c>
      <c r="D681" t="s">
        <v>37</v>
      </c>
      <c r="E681">
        <v>10</v>
      </c>
      <c r="F681" s="6">
        <v>1560</v>
      </c>
      <c r="G681" s="6">
        <v>491.24400000000003</v>
      </c>
    </row>
    <row r="682" spans="1:7" x14ac:dyDescent="0.35">
      <c r="A682" s="5">
        <v>39630</v>
      </c>
      <c r="B682" t="s">
        <v>43</v>
      </c>
      <c r="C682" t="s">
        <v>36</v>
      </c>
      <c r="D682" t="s">
        <v>40</v>
      </c>
      <c r="E682">
        <v>7</v>
      </c>
      <c r="F682" s="6">
        <v>917</v>
      </c>
      <c r="G682" s="6">
        <v>300.4092</v>
      </c>
    </row>
    <row r="683" spans="1:7" x14ac:dyDescent="0.35">
      <c r="A683" s="5">
        <v>39630</v>
      </c>
      <c r="B683" t="s">
        <v>43</v>
      </c>
      <c r="C683" t="s">
        <v>36</v>
      </c>
      <c r="D683" t="s">
        <v>38</v>
      </c>
      <c r="E683">
        <v>6</v>
      </c>
      <c r="F683" s="6">
        <v>1176</v>
      </c>
      <c r="G683" s="6">
        <v>460.28640000000001</v>
      </c>
    </row>
    <row r="684" spans="1:7" x14ac:dyDescent="0.35">
      <c r="A684" s="5">
        <v>39630</v>
      </c>
      <c r="B684" t="s">
        <v>43</v>
      </c>
      <c r="C684" t="s">
        <v>39</v>
      </c>
      <c r="D684" t="s">
        <v>38</v>
      </c>
      <c r="E684">
        <v>9</v>
      </c>
      <c r="F684" s="6">
        <v>1917</v>
      </c>
      <c r="G684" s="6">
        <v>609.98939999999993</v>
      </c>
    </row>
    <row r="685" spans="1:7" x14ac:dyDescent="0.35">
      <c r="A685" s="5">
        <v>39630</v>
      </c>
      <c r="B685" t="s">
        <v>42</v>
      </c>
      <c r="C685" t="s">
        <v>41</v>
      </c>
      <c r="D685" t="s">
        <v>38</v>
      </c>
      <c r="E685">
        <v>6</v>
      </c>
      <c r="F685" s="6">
        <v>852</v>
      </c>
      <c r="G685" s="6">
        <v>367.63799999999998</v>
      </c>
    </row>
    <row r="686" spans="1:7" x14ac:dyDescent="0.35">
      <c r="A686" s="5">
        <v>39630</v>
      </c>
      <c r="B686" t="s">
        <v>35</v>
      </c>
      <c r="C686" t="s">
        <v>36</v>
      </c>
      <c r="D686" t="s">
        <v>38</v>
      </c>
      <c r="E686">
        <v>7</v>
      </c>
      <c r="F686" s="6">
        <v>735</v>
      </c>
      <c r="G686" s="6">
        <v>253.7955</v>
      </c>
    </row>
    <row r="687" spans="1:7" x14ac:dyDescent="0.35">
      <c r="A687" s="5">
        <v>39661</v>
      </c>
      <c r="B687" t="s">
        <v>43</v>
      </c>
      <c r="C687" t="s">
        <v>36</v>
      </c>
      <c r="D687" t="s">
        <v>40</v>
      </c>
      <c r="E687">
        <v>9</v>
      </c>
      <c r="F687" s="6">
        <v>2079</v>
      </c>
      <c r="G687" s="6">
        <v>919.1259</v>
      </c>
    </row>
    <row r="688" spans="1:7" x14ac:dyDescent="0.35">
      <c r="A688" s="5">
        <v>39661</v>
      </c>
      <c r="B688" t="s">
        <v>43</v>
      </c>
      <c r="C688" t="s">
        <v>36</v>
      </c>
      <c r="D688" t="s">
        <v>40</v>
      </c>
      <c r="E688">
        <v>7</v>
      </c>
      <c r="F688" s="6">
        <v>861</v>
      </c>
      <c r="G688" s="6">
        <v>385.29750000000001</v>
      </c>
    </row>
    <row r="689" spans="1:7" x14ac:dyDescent="0.35">
      <c r="A689" s="5">
        <v>39661</v>
      </c>
      <c r="B689" t="s">
        <v>35</v>
      </c>
      <c r="C689" t="s">
        <v>36</v>
      </c>
      <c r="D689" t="s">
        <v>40</v>
      </c>
      <c r="E689">
        <v>8</v>
      </c>
      <c r="F689" s="6">
        <v>1520</v>
      </c>
      <c r="G689" s="6">
        <v>638.55199999999991</v>
      </c>
    </row>
    <row r="690" spans="1:7" x14ac:dyDescent="0.35">
      <c r="A690" s="5">
        <v>39661</v>
      </c>
      <c r="B690" t="s">
        <v>42</v>
      </c>
      <c r="C690" t="s">
        <v>36</v>
      </c>
      <c r="D690" t="s">
        <v>40</v>
      </c>
      <c r="E690">
        <v>8</v>
      </c>
      <c r="F690" s="6">
        <v>2304</v>
      </c>
      <c r="G690" s="6">
        <v>794.64959999999996</v>
      </c>
    </row>
    <row r="691" spans="1:7" x14ac:dyDescent="0.35">
      <c r="A691" s="5">
        <v>39661</v>
      </c>
      <c r="B691" t="s">
        <v>42</v>
      </c>
      <c r="C691" t="s">
        <v>41</v>
      </c>
      <c r="D691" t="s">
        <v>37</v>
      </c>
      <c r="E691">
        <v>6</v>
      </c>
      <c r="F691" s="6">
        <v>1368</v>
      </c>
      <c r="G691" s="6">
        <v>504.92879999999997</v>
      </c>
    </row>
    <row r="692" spans="1:7" x14ac:dyDescent="0.35">
      <c r="A692" s="5">
        <v>39661</v>
      </c>
      <c r="B692" t="s">
        <v>35</v>
      </c>
      <c r="C692" t="s">
        <v>39</v>
      </c>
      <c r="D692" t="s">
        <v>40</v>
      </c>
      <c r="E692">
        <v>9</v>
      </c>
      <c r="F692" s="6">
        <v>1395</v>
      </c>
      <c r="G692" s="6">
        <v>594.27</v>
      </c>
    </row>
    <row r="693" spans="1:7" x14ac:dyDescent="0.35">
      <c r="A693" s="5">
        <v>39661</v>
      </c>
      <c r="B693" t="s">
        <v>43</v>
      </c>
      <c r="C693" t="s">
        <v>39</v>
      </c>
      <c r="D693" t="s">
        <v>40</v>
      </c>
      <c r="E693">
        <v>10</v>
      </c>
      <c r="F693" s="6">
        <v>1090</v>
      </c>
      <c r="G693" s="6">
        <v>409.62200000000001</v>
      </c>
    </row>
    <row r="694" spans="1:7" x14ac:dyDescent="0.35">
      <c r="A694" s="5">
        <v>39661</v>
      </c>
      <c r="B694" t="s">
        <v>35</v>
      </c>
      <c r="C694" t="s">
        <v>41</v>
      </c>
      <c r="D694" t="s">
        <v>38</v>
      </c>
      <c r="E694">
        <v>7</v>
      </c>
      <c r="F694" s="6">
        <v>1316</v>
      </c>
      <c r="G694" s="6">
        <v>450.59839999999997</v>
      </c>
    </row>
    <row r="695" spans="1:7" x14ac:dyDescent="0.35">
      <c r="A695" s="5">
        <v>39661</v>
      </c>
      <c r="B695" t="s">
        <v>44</v>
      </c>
      <c r="C695" t="s">
        <v>39</v>
      </c>
      <c r="D695" t="s">
        <v>38</v>
      </c>
      <c r="E695">
        <v>9</v>
      </c>
      <c r="F695" s="6">
        <v>1899</v>
      </c>
      <c r="G695" s="6">
        <v>684.39959999999996</v>
      </c>
    </row>
    <row r="696" spans="1:7" x14ac:dyDescent="0.35">
      <c r="A696" s="5">
        <v>39661</v>
      </c>
      <c r="B696" t="s">
        <v>42</v>
      </c>
      <c r="C696" t="s">
        <v>39</v>
      </c>
      <c r="D696" t="s">
        <v>40</v>
      </c>
      <c r="E696">
        <v>6</v>
      </c>
      <c r="F696" s="6">
        <v>948</v>
      </c>
      <c r="G696" s="6">
        <v>374.17559999999997</v>
      </c>
    </row>
    <row r="697" spans="1:7" x14ac:dyDescent="0.35">
      <c r="A697" s="5">
        <v>39661</v>
      </c>
      <c r="B697" t="s">
        <v>43</v>
      </c>
      <c r="C697" t="s">
        <v>36</v>
      </c>
      <c r="D697" t="s">
        <v>40</v>
      </c>
      <c r="E697">
        <v>6</v>
      </c>
      <c r="F697" s="6">
        <v>822</v>
      </c>
      <c r="G697" s="6">
        <v>352.63799999999998</v>
      </c>
    </row>
    <row r="698" spans="1:7" x14ac:dyDescent="0.35">
      <c r="A698" s="5">
        <v>39661</v>
      </c>
      <c r="B698" t="s">
        <v>42</v>
      </c>
      <c r="C698" t="s">
        <v>41</v>
      </c>
      <c r="D698" t="s">
        <v>40</v>
      </c>
      <c r="E698">
        <v>7</v>
      </c>
      <c r="F698" s="6">
        <v>1302</v>
      </c>
      <c r="G698" s="6">
        <v>499.44720000000001</v>
      </c>
    </row>
    <row r="699" spans="1:7" x14ac:dyDescent="0.35">
      <c r="A699" s="5">
        <v>39661</v>
      </c>
      <c r="B699" t="s">
        <v>44</v>
      </c>
      <c r="C699" t="s">
        <v>36</v>
      </c>
      <c r="D699" t="s">
        <v>37</v>
      </c>
      <c r="E699">
        <v>10</v>
      </c>
      <c r="F699" s="6">
        <v>1650</v>
      </c>
      <c r="G699" s="6">
        <v>705.87</v>
      </c>
    </row>
    <row r="700" spans="1:7" x14ac:dyDescent="0.35">
      <c r="A700" s="5">
        <v>39661</v>
      </c>
      <c r="B700" t="s">
        <v>44</v>
      </c>
      <c r="C700" t="s">
        <v>36</v>
      </c>
      <c r="D700" t="s">
        <v>40</v>
      </c>
      <c r="E700">
        <v>8</v>
      </c>
      <c r="F700" s="6">
        <v>1024</v>
      </c>
      <c r="G700" s="6">
        <v>458.44479999999999</v>
      </c>
    </row>
    <row r="701" spans="1:7" x14ac:dyDescent="0.35">
      <c r="A701" s="5">
        <v>39661</v>
      </c>
      <c r="B701" t="s">
        <v>44</v>
      </c>
      <c r="C701" t="s">
        <v>41</v>
      </c>
      <c r="D701" t="s">
        <v>38</v>
      </c>
      <c r="E701">
        <v>7</v>
      </c>
      <c r="F701" s="6">
        <v>1064</v>
      </c>
      <c r="G701" s="6">
        <v>413.47039999999998</v>
      </c>
    </row>
    <row r="702" spans="1:7" x14ac:dyDescent="0.35">
      <c r="A702" s="5">
        <v>39661</v>
      </c>
      <c r="B702" t="s">
        <v>35</v>
      </c>
      <c r="C702" t="s">
        <v>41</v>
      </c>
      <c r="D702" t="s">
        <v>40</v>
      </c>
      <c r="E702">
        <v>9</v>
      </c>
      <c r="F702" s="6">
        <v>1881</v>
      </c>
      <c r="G702" s="6">
        <v>789.2675999999999</v>
      </c>
    </row>
    <row r="703" spans="1:7" x14ac:dyDescent="0.35">
      <c r="A703" s="5">
        <v>39661</v>
      </c>
      <c r="B703" t="s">
        <v>42</v>
      </c>
      <c r="C703" t="s">
        <v>39</v>
      </c>
      <c r="D703" t="s">
        <v>38</v>
      </c>
      <c r="E703">
        <v>10</v>
      </c>
      <c r="F703" s="6">
        <v>1630</v>
      </c>
      <c r="G703" s="6">
        <v>535.61800000000005</v>
      </c>
    </row>
    <row r="704" spans="1:7" x14ac:dyDescent="0.35">
      <c r="A704" s="5">
        <v>39661</v>
      </c>
      <c r="B704" t="s">
        <v>42</v>
      </c>
      <c r="C704" t="s">
        <v>41</v>
      </c>
      <c r="D704" t="s">
        <v>38</v>
      </c>
      <c r="E704">
        <v>6</v>
      </c>
      <c r="F704" s="6">
        <v>720</v>
      </c>
      <c r="G704" s="6">
        <v>272.30399999999997</v>
      </c>
    </row>
    <row r="705" spans="1:7" x14ac:dyDescent="0.35">
      <c r="A705" s="5">
        <v>39661</v>
      </c>
      <c r="B705" t="s">
        <v>44</v>
      </c>
      <c r="C705" t="s">
        <v>39</v>
      </c>
      <c r="D705" t="s">
        <v>37</v>
      </c>
      <c r="E705">
        <v>9</v>
      </c>
      <c r="F705" s="6">
        <v>2259</v>
      </c>
      <c r="G705" s="6">
        <v>687.63959999999997</v>
      </c>
    </row>
    <row r="706" spans="1:7" x14ac:dyDescent="0.35">
      <c r="A706" s="5">
        <v>39661</v>
      </c>
      <c r="B706" t="s">
        <v>35</v>
      </c>
      <c r="C706" t="s">
        <v>36</v>
      </c>
      <c r="D706" t="s">
        <v>38</v>
      </c>
      <c r="E706">
        <v>10</v>
      </c>
      <c r="F706" s="6">
        <v>1870</v>
      </c>
      <c r="G706" s="6">
        <v>645.33699999999999</v>
      </c>
    </row>
    <row r="707" spans="1:7" x14ac:dyDescent="0.35">
      <c r="A707" s="5">
        <v>39661</v>
      </c>
      <c r="B707" t="s">
        <v>43</v>
      </c>
      <c r="C707" t="s">
        <v>36</v>
      </c>
      <c r="D707" t="s">
        <v>38</v>
      </c>
      <c r="E707">
        <v>6</v>
      </c>
      <c r="F707" s="6">
        <v>684</v>
      </c>
      <c r="G707" s="6">
        <v>268.67519999999996</v>
      </c>
    </row>
    <row r="708" spans="1:7" x14ac:dyDescent="0.35">
      <c r="A708" s="5">
        <v>39661</v>
      </c>
      <c r="B708" t="s">
        <v>43</v>
      </c>
      <c r="C708" t="s">
        <v>39</v>
      </c>
      <c r="D708" t="s">
        <v>40</v>
      </c>
      <c r="E708">
        <v>10</v>
      </c>
      <c r="F708" s="6">
        <v>2220</v>
      </c>
      <c r="G708" s="6">
        <v>889.99799999999993</v>
      </c>
    </row>
    <row r="709" spans="1:7" x14ac:dyDescent="0.35">
      <c r="A709" s="5">
        <v>39661</v>
      </c>
      <c r="B709" t="s">
        <v>35</v>
      </c>
      <c r="C709" t="s">
        <v>39</v>
      </c>
      <c r="D709" t="s">
        <v>37</v>
      </c>
      <c r="E709">
        <v>6</v>
      </c>
      <c r="F709" s="6">
        <v>1668</v>
      </c>
      <c r="G709" s="6">
        <v>556.11119999999994</v>
      </c>
    </row>
    <row r="710" spans="1:7" x14ac:dyDescent="0.35">
      <c r="A710" s="5">
        <v>39661</v>
      </c>
      <c r="B710" t="s">
        <v>43</v>
      </c>
      <c r="C710" t="s">
        <v>39</v>
      </c>
      <c r="D710" t="s">
        <v>38</v>
      </c>
      <c r="E710">
        <v>10</v>
      </c>
      <c r="F710" s="6">
        <v>1090</v>
      </c>
      <c r="G710" s="6">
        <v>421.39400000000001</v>
      </c>
    </row>
    <row r="711" spans="1:7" x14ac:dyDescent="0.35">
      <c r="A711" s="5">
        <v>39661</v>
      </c>
      <c r="B711" t="s">
        <v>43</v>
      </c>
      <c r="C711" t="s">
        <v>39</v>
      </c>
      <c r="D711" t="s">
        <v>40</v>
      </c>
      <c r="E711">
        <v>7</v>
      </c>
      <c r="F711" s="6">
        <v>980</v>
      </c>
      <c r="G711" s="6">
        <v>307.72000000000003</v>
      </c>
    </row>
    <row r="712" spans="1:7" x14ac:dyDescent="0.35">
      <c r="A712" s="5">
        <v>39661</v>
      </c>
      <c r="B712" t="s">
        <v>43</v>
      </c>
      <c r="C712" t="s">
        <v>36</v>
      </c>
      <c r="D712" t="s">
        <v>40</v>
      </c>
      <c r="E712">
        <v>8</v>
      </c>
      <c r="F712" s="6">
        <v>1616</v>
      </c>
      <c r="G712" s="6">
        <v>507.90880000000004</v>
      </c>
    </row>
    <row r="713" spans="1:7" x14ac:dyDescent="0.35">
      <c r="A713" s="5">
        <v>39661</v>
      </c>
      <c r="B713" t="s">
        <v>35</v>
      </c>
      <c r="C713" t="s">
        <v>41</v>
      </c>
      <c r="D713" t="s">
        <v>37</v>
      </c>
      <c r="E713">
        <v>9</v>
      </c>
      <c r="F713" s="6">
        <v>1674</v>
      </c>
      <c r="G713" s="6">
        <v>503.87399999999997</v>
      </c>
    </row>
    <row r="714" spans="1:7" x14ac:dyDescent="0.35">
      <c r="A714" s="5">
        <v>39661</v>
      </c>
      <c r="B714" t="s">
        <v>44</v>
      </c>
      <c r="C714" t="s">
        <v>36</v>
      </c>
      <c r="D714" t="s">
        <v>38</v>
      </c>
      <c r="E714">
        <v>6</v>
      </c>
      <c r="F714" s="6">
        <v>678</v>
      </c>
      <c r="G714" s="6">
        <v>213.90899999999999</v>
      </c>
    </row>
    <row r="715" spans="1:7" x14ac:dyDescent="0.35">
      <c r="A715" s="5">
        <v>39661</v>
      </c>
      <c r="B715" t="s">
        <v>35</v>
      </c>
      <c r="C715" t="s">
        <v>39</v>
      </c>
      <c r="D715" t="s">
        <v>38</v>
      </c>
      <c r="E715">
        <v>8</v>
      </c>
      <c r="F715" s="6">
        <v>944</v>
      </c>
      <c r="G715" s="6">
        <v>355.79360000000003</v>
      </c>
    </row>
    <row r="716" spans="1:7" x14ac:dyDescent="0.35">
      <c r="A716" s="5">
        <v>39661</v>
      </c>
      <c r="B716" t="s">
        <v>44</v>
      </c>
      <c r="C716" t="s">
        <v>39</v>
      </c>
      <c r="D716" t="s">
        <v>40</v>
      </c>
      <c r="E716">
        <v>6</v>
      </c>
      <c r="F716" s="6">
        <v>1764</v>
      </c>
      <c r="G716" s="6">
        <v>767.69279999999992</v>
      </c>
    </row>
    <row r="717" spans="1:7" x14ac:dyDescent="0.35">
      <c r="A717" s="5">
        <v>39661</v>
      </c>
      <c r="B717" t="s">
        <v>44</v>
      </c>
      <c r="C717" t="s">
        <v>41</v>
      </c>
      <c r="D717" t="s">
        <v>37</v>
      </c>
      <c r="E717">
        <v>6</v>
      </c>
      <c r="F717" s="6">
        <v>804</v>
      </c>
      <c r="G717" s="6">
        <v>295.38960000000003</v>
      </c>
    </row>
    <row r="718" spans="1:7" x14ac:dyDescent="0.35">
      <c r="A718" s="5">
        <v>39661</v>
      </c>
      <c r="B718" t="s">
        <v>35</v>
      </c>
      <c r="C718" t="s">
        <v>36</v>
      </c>
      <c r="D718" t="s">
        <v>37</v>
      </c>
      <c r="E718">
        <v>8</v>
      </c>
      <c r="F718" s="6">
        <v>896</v>
      </c>
      <c r="G718" s="6">
        <v>307.77600000000001</v>
      </c>
    </row>
    <row r="719" spans="1:7" x14ac:dyDescent="0.35">
      <c r="A719" s="5">
        <v>39661</v>
      </c>
      <c r="B719" t="s">
        <v>42</v>
      </c>
      <c r="C719" t="s">
        <v>39</v>
      </c>
      <c r="D719" t="s">
        <v>37</v>
      </c>
      <c r="E719">
        <v>6</v>
      </c>
      <c r="F719" s="6">
        <v>1194</v>
      </c>
      <c r="G719" s="6">
        <v>510.435</v>
      </c>
    </row>
    <row r="720" spans="1:7" x14ac:dyDescent="0.35">
      <c r="A720" s="5">
        <v>39661</v>
      </c>
      <c r="B720" t="s">
        <v>44</v>
      </c>
      <c r="C720" t="s">
        <v>41</v>
      </c>
      <c r="D720" t="s">
        <v>40</v>
      </c>
      <c r="E720">
        <v>7</v>
      </c>
      <c r="F720" s="6">
        <v>889</v>
      </c>
      <c r="G720" s="6">
        <v>290.70300000000003</v>
      </c>
    </row>
    <row r="721" spans="1:7" x14ac:dyDescent="0.35">
      <c r="A721" s="5">
        <v>39661</v>
      </c>
      <c r="B721" t="s">
        <v>42</v>
      </c>
      <c r="C721" t="s">
        <v>36</v>
      </c>
      <c r="D721" t="s">
        <v>38</v>
      </c>
      <c r="E721">
        <v>10</v>
      </c>
      <c r="F721" s="6">
        <v>1200</v>
      </c>
      <c r="G721" s="6">
        <v>465.24</v>
      </c>
    </row>
    <row r="722" spans="1:7" x14ac:dyDescent="0.35">
      <c r="A722" s="5">
        <v>39661</v>
      </c>
      <c r="B722" t="s">
        <v>42</v>
      </c>
      <c r="C722" t="s">
        <v>36</v>
      </c>
      <c r="D722" t="s">
        <v>37</v>
      </c>
      <c r="E722">
        <v>7</v>
      </c>
      <c r="F722" s="6">
        <v>1267</v>
      </c>
      <c r="G722" s="6">
        <v>423.05129999999997</v>
      </c>
    </row>
    <row r="723" spans="1:7" x14ac:dyDescent="0.35">
      <c r="A723" s="5">
        <v>39692</v>
      </c>
      <c r="B723" t="s">
        <v>43</v>
      </c>
      <c r="C723" t="s">
        <v>39</v>
      </c>
      <c r="D723" t="s">
        <v>38</v>
      </c>
      <c r="E723">
        <v>6</v>
      </c>
      <c r="F723" s="6">
        <v>978</v>
      </c>
      <c r="G723" s="6">
        <v>383.96280000000002</v>
      </c>
    </row>
    <row r="724" spans="1:7" x14ac:dyDescent="0.35">
      <c r="A724" s="5">
        <v>39692</v>
      </c>
      <c r="B724" t="s">
        <v>42</v>
      </c>
      <c r="C724" t="s">
        <v>39</v>
      </c>
      <c r="D724" t="s">
        <v>40</v>
      </c>
      <c r="E724">
        <v>6</v>
      </c>
      <c r="F724" s="6">
        <v>1170</v>
      </c>
      <c r="G724" s="6">
        <v>394.875</v>
      </c>
    </row>
    <row r="725" spans="1:7" x14ac:dyDescent="0.35">
      <c r="A725" s="5">
        <v>39692</v>
      </c>
      <c r="B725" t="s">
        <v>43</v>
      </c>
      <c r="C725" t="s">
        <v>36</v>
      </c>
      <c r="D725" t="s">
        <v>40</v>
      </c>
      <c r="E725">
        <v>10</v>
      </c>
      <c r="F725" s="6">
        <v>2220</v>
      </c>
      <c r="G725" s="6">
        <v>992.56200000000001</v>
      </c>
    </row>
    <row r="726" spans="1:7" x14ac:dyDescent="0.35">
      <c r="A726" s="5">
        <v>39692</v>
      </c>
      <c r="B726" t="s">
        <v>44</v>
      </c>
      <c r="C726" t="s">
        <v>41</v>
      </c>
      <c r="D726" t="s">
        <v>40</v>
      </c>
      <c r="E726">
        <v>7</v>
      </c>
      <c r="F726" s="6">
        <v>1743</v>
      </c>
      <c r="G726" s="6">
        <v>727.8768</v>
      </c>
    </row>
    <row r="727" spans="1:7" x14ac:dyDescent="0.35">
      <c r="A727" s="5">
        <v>39692</v>
      </c>
      <c r="B727" t="s">
        <v>44</v>
      </c>
      <c r="C727" t="s">
        <v>36</v>
      </c>
      <c r="D727" t="s">
        <v>38</v>
      </c>
      <c r="E727">
        <v>7</v>
      </c>
      <c r="F727" s="6">
        <v>1540</v>
      </c>
      <c r="G727" s="6">
        <v>658.19600000000003</v>
      </c>
    </row>
    <row r="728" spans="1:7" x14ac:dyDescent="0.35">
      <c r="A728" s="5">
        <v>39692</v>
      </c>
      <c r="B728" t="s">
        <v>42</v>
      </c>
      <c r="C728" t="s">
        <v>41</v>
      </c>
      <c r="D728" t="s">
        <v>40</v>
      </c>
      <c r="E728">
        <v>9</v>
      </c>
      <c r="F728" s="6">
        <v>909</v>
      </c>
      <c r="G728" s="6">
        <v>396.41489999999999</v>
      </c>
    </row>
    <row r="729" spans="1:7" x14ac:dyDescent="0.35">
      <c r="A729" s="5">
        <v>39692</v>
      </c>
      <c r="B729" t="s">
        <v>44</v>
      </c>
      <c r="C729" t="s">
        <v>39</v>
      </c>
      <c r="D729" t="s">
        <v>37</v>
      </c>
      <c r="E729">
        <v>8</v>
      </c>
      <c r="F729" s="6">
        <v>1008</v>
      </c>
      <c r="G729" s="6">
        <v>364.2912</v>
      </c>
    </row>
    <row r="730" spans="1:7" x14ac:dyDescent="0.35">
      <c r="A730" s="5">
        <v>39692</v>
      </c>
      <c r="B730" t="s">
        <v>43</v>
      </c>
      <c r="C730" t="s">
        <v>36</v>
      </c>
      <c r="D730" t="s">
        <v>40</v>
      </c>
      <c r="E730">
        <v>7</v>
      </c>
      <c r="F730" s="6">
        <v>826</v>
      </c>
      <c r="G730" s="6">
        <v>327.83939999999996</v>
      </c>
    </row>
    <row r="731" spans="1:7" x14ac:dyDescent="0.35">
      <c r="A731" s="5">
        <v>39692</v>
      </c>
      <c r="B731" t="s">
        <v>42</v>
      </c>
      <c r="C731" t="s">
        <v>39</v>
      </c>
      <c r="D731" t="s">
        <v>37</v>
      </c>
      <c r="E731">
        <v>8</v>
      </c>
      <c r="F731" s="6">
        <v>1320</v>
      </c>
      <c r="G731" s="6">
        <v>469.26</v>
      </c>
    </row>
    <row r="732" spans="1:7" x14ac:dyDescent="0.35">
      <c r="A732" s="5">
        <v>39692</v>
      </c>
      <c r="B732" t="s">
        <v>35</v>
      </c>
      <c r="C732" t="s">
        <v>41</v>
      </c>
      <c r="D732" t="s">
        <v>40</v>
      </c>
      <c r="E732">
        <v>9</v>
      </c>
      <c r="F732" s="6">
        <v>1710</v>
      </c>
      <c r="G732" s="6">
        <v>558.65700000000004</v>
      </c>
    </row>
    <row r="733" spans="1:7" x14ac:dyDescent="0.35">
      <c r="A733" s="5">
        <v>39692</v>
      </c>
      <c r="B733" t="s">
        <v>35</v>
      </c>
      <c r="C733" t="s">
        <v>39</v>
      </c>
      <c r="D733" t="s">
        <v>40</v>
      </c>
      <c r="E733">
        <v>9</v>
      </c>
      <c r="F733" s="6">
        <v>1539</v>
      </c>
      <c r="G733" s="6">
        <v>651.3048</v>
      </c>
    </row>
    <row r="734" spans="1:7" x14ac:dyDescent="0.35">
      <c r="A734" s="5">
        <v>39692</v>
      </c>
      <c r="B734" t="s">
        <v>42</v>
      </c>
      <c r="C734" t="s">
        <v>36</v>
      </c>
      <c r="D734" t="s">
        <v>40</v>
      </c>
      <c r="E734">
        <v>7</v>
      </c>
      <c r="F734" s="6">
        <v>1008</v>
      </c>
      <c r="G734" s="6">
        <v>335.86559999999997</v>
      </c>
    </row>
    <row r="735" spans="1:7" x14ac:dyDescent="0.35">
      <c r="A735" s="5">
        <v>39692</v>
      </c>
      <c r="B735" t="s">
        <v>35</v>
      </c>
      <c r="C735" t="s">
        <v>36</v>
      </c>
      <c r="D735" t="s">
        <v>40</v>
      </c>
      <c r="E735">
        <v>10</v>
      </c>
      <c r="F735" s="6">
        <v>1150</v>
      </c>
      <c r="G735" s="6">
        <v>360.87</v>
      </c>
    </row>
    <row r="736" spans="1:7" x14ac:dyDescent="0.35">
      <c r="A736" s="5">
        <v>39692</v>
      </c>
      <c r="B736" t="s">
        <v>43</v>
      </c>
      <c r="C736" t="s">
        <v>39</v>
      </c>
      <c r="D736" t="s">
        <v>40</v>
      </c>
      <c r="E736">
        <v>9</v>
      </c>
      <c r="F736" s="6">
        <v>945</v>
      </c>
      <c r="G736" s="6">
        <v>312.03899999999999</v>
      </c>
    </row>
    <row r="737" spans="1:7" x14ac:dyDescent="0.35">
      <c r="A737" s="5">
        <v>39692</v>
      </c>
      <c r="B737" t="s">
        <v>35</v>
      </c>
      <c r="C737" t="s">
        <v>41</v>
      </c>
      <c r="D737" t="s">
        <v>38</v>
      </c>
      <c r="E737">
        <v>6</v>
      </c>
      <c r="F737" s="6">
        <v>996</v>
      </c>
      <c r="G737" s="6">
        <v>391.32840000000004</v>
      </c>
    </row>
    <row r="738" spans="1:7" x14ac:dyDescent="0.35">
      <c r="A738" s="5">
        <v>39692</v>
      </c>
      <c r="B738" t="s">
        <v>44</v>
      </c>
      <c r="C738" t="s">
        <v>39</v>
      </c>
      <c r="D738" t="s">
        <v>40</v>
      </c>
      <c r="E738">
        <v>8</v>
      </c>
      <c r="F738" s="6">
        <v>1624</v>
      </c>
      <c r="G738" s="6">
        <v>626.05200000000002</v>
      </c>
    </row>
    <row r="739" spans="1:7" x14ac:dyDescent="0.35">
      <c r="A739" s="5">
        <v>39692</v>
      </c>
      <c r="B739" t="s">
        <v>42</v>
      </c>
      <c r="C739" t="s">
        <v>36</v>
      </c>
      <c r="D739" t="s">
        <v>38</v>
      </c>
      <c r="E739">
        <v>8</v>
      </c>
      <c r="F739" s="6">
        <v>1736</v>
      </c>
      <c r="G739" s="6">
        <v>718.18320000000006</v>
      </c>
    </row>
    <row r="740" spans="1:7" x14ac:dyDescent="0.35">
      <c r="A740" s="5">
        <v>39692</v>
      </c>
      <c r="B740" t="s">
        <v>35</v>
      </c>
      <c r="C740" t="s">
        <v>36</v>
      </c>
      <c r="D740" t="s">
        <v>37</v>
      </c>
      <c r="E740">
        <v>10</v>
      </c>
      <c r="F740" s="6">
        <v>2040</v>
      </c>
      <c r="G740" s="6">
        <v>764.38799999999992</v>
      </c>
    </row>
    <row r="741" spans="1:7" x14ac:dyDescent="0.35">
      <c r="A741" s="5">
        <v>39692</v>
      </c>
      <c r="B741" t="s">
        <v>44</v>
      </c>
      <c r="C741" t="s">
        <v>41</v>
      </c>
      <c r="D741" t="s">
        <v>38</v>
      </c>
      <c r="E741">
        <v>8</v>
      </c>
      <c r="F741" s="6">
        <v>2248</v>
      </c>
      <c r="G741" s="6">
        <v>818.94640000000004</v>
      </c>
    </row>
    <row r="742" spans="1:7" x14ac:dyDescent="0.35">
      <c r="A742" s="5">
        <v>39692</v>
      </c>
      <c r="B742" t="s">
        <v>43</v>
      </c>
      <c r="C742" t="s">
        <v>39</v>
      </c>
      <c r="D742" t="s">
        <v>40</v>
      </c>
      <c r="E742">
        <v>10</v>
      </c>
      <c r="F742" s="6">
        <v>1590</v>
      </c>
      <c r="G742" s="6">
        <v>557.77200000000005</v>
      </c>
    </row>
    <row r="743" spans="1:7" x14ac:dyDescent="0.35">
      <c r="A743" s="5">
        <v>39692</v>
      </c>
      <c r="B743" t="s">
        <v>42</v>
      </c>
      <c r="C743" t="s">
        <v>36</v>
      </c>
      <c r="D743" t="s">
        <v>37</v>
      </c>
      <c r="E743">
        <v>6</v>
      </c>
      <c r="F743" s="6">
        <v>1194</v>
      </c>
      <c r="G743" s="6">
        <v>536.82240000000002</v>
      </c>
    </row>
    <row r="744" spans="1:7" x14ac:dyDescent="0.35">
      <c r="A744" s="5">
        <v>39692</v>
      </c>
      <c r="B744" t="s">
        <v>35</v>
      </c>
      <c r="C744" t="s">
        <v>41</v>
      </c>
      <c r="D744" t="s">
        <v>37</v>
      </c>
      <c r="E744">
        <v>6</v>
      </c>
      <c r="F744" s="6">
        <v>852</v>
      </c>
      <c r="G744" s="6">
        <v>311.49119999999999</v>
      </c>
    </row>
    <row r="745" spans="1:7" x14ac:dyDescent="0.35">
      <c r="A745" s="5">
        <v>39692</v>
      </c>
      <c r="B745" t="s">
        <v>35</v>
      </c>
      <c r="C745" t="s">
        <v>36</v>
      </c>
      <c r="D745" t="s">
        <v>38</v>
      </c>
      <c r="E745">
        <v>8</v>
      </c>
      <c r="F745" s="6">
        <v>1984</v>
      </c>
      <c r="G745" s="6">
        <v>779.91039999999998</v>
      </c>
    </row>
    <row r="746" spans="1:7" x14ac:dyDescent="0.35">
      <c r="A746" s="5">
        <v>39692</v>
      </c>
      <c r="B746" t="s">
        <v>44</v>
      </c>
      <c r="C746" t="s">
        <v>36</v>
      </c>
      <c r="D746" t="s">
        <v>40</v>
      </c>
      <c r="E746">
        <v>6</v>
      </c>
      <c r="F746" s="6">
        <v>1572</v>
      </c>
      <c r="G746" s="6">
        <v>549.2568</v>
      </c>
    </row>
    <row r="747" spans="1:7" x14ac:dyDescent="0.35">
      <c r="A747" s="5">
        <v>39692</v>
      </c>
      <c r="B747" t="s">
        <v>42</v>
      </c>
      <c r="C747" t="s">
        <v>41</v>
      </c>
      <c r="D747" t="s">
        <v>38</v>
      </c>
      <c r="E747">
        <v>9</v>
      </c>
      <c r="F747" s="6">
        <v>1647</v>
      </c>
      <c r="G747" s="6">
        <v>698.65740000000005</v>
      </c>
    </row>
    <row r="748" spans="1:7" x14ac:dyDescent="0.35">
      <c r="A748" s="5">
        <v>39692</v>
      </c>
      <c r="B748" t="s">
        <v>43</v>
      </c>
      <c r="C748" t="s">
        <v>36</v>
      </c>
      <c r="D748" t="s">
        <v>40</v>
      </c>
      <c r="E748">
        <v>7</v>
      </c>
      <c r="F748" s="6">
        <v>1330</v>
      </c>
      <c r="G748" s="6">
        <v>457.65300000000002</v>
      </c>
    </row>
    <row r="749" spans="1:7" x14ac:dyDescent="0.35">
      <c r="A749" s="5">
        <v>39692</v>
      </c>
      <c r="B749" t="s">
        <v>43</v>
      </c>
      <c r="C749" t="s">
        <v>36</v>
      </c>
      <c r="D749" t="s">
        <v>38</v>
      </c>
      <c r="E749">
        <v>7</v>
      </c>
      <c r="F749" s="6">
        <v>1246</v>
      </c>
      <c r="G749" s="6">
        <v>394.23439999999999</v>
      </c>
    </row>
    <row r="750" spans="1:7" x14ac:dyDescent="0.35">
      <c r="A750" s="5">
        <v>39692</v>
      </c>
      <c r="B750" t="s">
        <v>35</v>
      </c>
      <c r="C750" t="s">
        <v>39</v>
      </c>
      <c r="D750" t="s">
        <v>38</v>
      </c>
      <c r="E750">
        <v>9</v>
      </c>
      <c r="F750" s="6">
        <v>1305</v>
      </c>
      <c r="G750" s="6">
        <v>516.64949999999999</v>
      </c>
    </row>
    <row r="751" spans="1:7" x14ac:dyDescent="0.35">
      <c r="A751" s="5">
        <v>39692</v>
      </c>
      <c r="B751" t="s">
        <v>44</v>
      </c>
      <c r="C751" t="s">
        <v>39</v>
      </c>
      <c r="D751" t="s">
        <v>38</v>
      </c>
      <c r="E751">
        <v>7</v>
      </c>
      <c r="F751" s="6">
        <v>1596</v>
      </c>
      <c r="G751" s="6">
        <v>513.43319999999994</v>
      </c>
    </row>
    <row r="752" spans="1:7" x14ac:dyDescent="0.35">
      <c r="A752" s="5">
        <v>39692</v>
      </c>
      <c r="B752" t="s">
        <v>44</v>
      </c>
      <c r="C752" t="s">
        <v>36</v>
      </c>
      <c r="D752" t="s">
        <v>37</v>
      </c>
      <c r="E752">
        <v>9</v>
      </c>
      <c r="F752" s="6">
        <v>2610</v>
      </c>
      <c r="G752" s="6">
        <v>1099.0709999999999</v>
      </c>
    </row>
    <row r="753" spans="1:7" x14ac:dyDescent="0.35">
      <c r="A753" s="5">
        <v>39692</v>
      </c>
      <c r="B753" t="s">
        <v>43</v>
      </c>
      <c r="C753" t="s">
        <v>39</v>
      </c>
      <c r="D753" t="s">
        <v>40</v>
      </c>
      <c r="E753">
        <v>7</v>
      </c>
      <c r="F753" s="6">
        <v>1127</v>
      </c>
      <c r="G753" s="6">
        <v>438.9665</v>
      </c>
    </row>
    <row r="754" spans="1:7" x14ac:dyDescent="0.35">
      <c r="A754" s="5">
        <v>39692</v>
      </c>
      <c r="B754" t="s">
        <v>35</v>
      </c>
      <c r="C754" t="s">
        <v>39</v>
      </c>
      <c r="D754" t="s">
        <v>37</v>
      </c>
      <c r="E754">
        <v>9</v>
      </c>
      <c r="F754" s="6">
        <v>2277</v>
      </c>
      <c r="G754" s="6">
        <v>1024.4223</v>
      </c>
    </row>
    <row r="755" spans="1:7" x14ac:dyDescent="0.35">
      <c r="A755" s="5">
        <v>39692</v>
      </c>
      <c r="B755" t="s">
        <v>42</v>
      </c>
      <c r="C755" t="s">
        <v>39</v>
      </c>
      <c r="D755" t="s">
        <v>38</v>
      </c>
      <c r="E755">
        <v>6</v>
      </c>
      <c r="F755" s="6">
        <v>1050</v>
      </c>
      <c r="G755" s="6">
        <v>377.47499999999997</v>
      </c>
    </row>
    <row r="756" spans="1:7" x14ac:dyDescent="0.35">
      <c r="A756" s="5">
        <v>39692</v>
      </c>
      <c r="B756" t="s">
        <v>42</v>
      </c>
      <c r="C756" t="s">
        <v>41</v>
      </c>
      <c r="D756" t="s">
        <v>37</v>
      </c>
      <c r="E756">
        <v>7</v>
      </c>
      <c r="F756" s="6">
        <v>1036</v>
      </c>
      <c r="G756" s="6">
        <v>403.93640000000005</v>
      </c>
    </row>
    <row r="757" spans="1:7" x14ac:dyDescent="0.35">
      <c r="A757" s="5">
        <v>39692</v>
      </c>
      <c r="B757" t="s">
        <v>44</v>
      </c>
      <c r="C757" t="s">
        <v>41</v>
      </c>
      <c r="D757" t="s">
        <v>37</v>
      </c>
      <c r="E757">
        <v>8</v>
      </c>
      <c r="F757" s="6">
        <v>1368</v>
      </c>
      <c r="G757" s="6">
        <v>432.69840000000005</v>
      </c>
    </row>
    <row r="758" spans="1:7" x14ac:dyDescent="0.35">
      <c r="A758" s="5">
        <v>39692</v>
      </c>
      <c r="B758" t="s">
        <v>43</v>
      </c>
      <c r="C758" t="s">
        <v>36</v>
      </c>
      <c r="D758" t="s">
        <v>40</v>
      </c>
      <c r="E758">
        <v>6</v>
      </c>
      <c r="F758" s="6">
        <v>1776</v>
      </c>
      <c r="G758" s="6">
        <v>659.42880000000002</v>
      </c>
    </row>
    <row r="759" spans="1:7" x14ac:dyDescent="0.35">
      <c r="A759" s="5">
        <v>39722</v>
      </c>
      <c r="B759" t="s">
        <v>44</v>
      </c>
      <c r="C759" t="s">
        <v>36</v>
      </c>
      <c r="D759" t="s">
        <v>40</v>
      </c>
      <c r="E759">
        <v>9</v>
      </c>
      <c r="F759" s="6">
        <v>981</v>
      </c>
      <c r="G759" s="6">
        <v>370.62180000000001</v>
      </c>
    </row>
    <row r="760" spans="1:7" x14ac:dyDescent="0.35">
      <c r="A760" s="5">
        <v>39722</v>
      </c>
      <c r="B760" t="s">
        <v>44</v>
      </c>
      <c r="C760" t="s">
        <v>36</v>
      </c>
      <c r="D760" t="s">
        <v>37</v>
      </c>
      <c r="E760">
        <v>6</v>
      </c>
      <c r="F760" s="6">
        <v>1146</v>
      </c>
      <c r="G760" s="6">
        <v>390.44220000000001</v>
      </c>
    </row>
    <row r="761" spans="1:7" x14ac:dyDescent="0.35">
      <c r="A761" s="5">
        <v>39722</v>
      </c>
      <c r="B761" t="s">
        <v>42</v>
      </c>
      <c r="C761" t="s">
        <v>36</v>
      </c>
      <c r="D761" t="s">
        <v>40</v>
      </c>
      <c r="E761">
        <v>6</v>
      </c>
      <c r="F761" s="6">
        <v>1206</v>
      </c>
      <c r="G761" s="6">
        <v>512.30880000000002</v>
      </c>
    </row>
    <row r="762" spans="1:7" x14ac:dyDescent="0.35">
      <c r="A762" s="5">
        <v>39722</v>
      </c>
      <c r="B762" t="s">
        <v>42</v>
      </c>
      <c r="C762" t="s">
        <v>39</v>
      </c>
      <c r="D762" t="s">
        <v>37</v>
      </c>
      <c r="E762">
        <v>6</v>
      </c>
      <c r="F762" s="6">
        <v>1650</v>
      </c>
      <c r="G762" s="6">
        <v>688.71</v>
      </c>
    </row>
    <row r="763" spans="1:7" x14ac:dyDescent="0.35">
      <c r="A763" s="5">
        <v>39722</v>
      </c>
      <c r="B763" t="s">
        <v>43</v>
      </c>
      <c r="C763" t="s">
        <v>39</v>
      </c>
      <c r="D763" t="s">
        <v>40</v>
      </c>
      <c r="E763">
        <v>7</v>
      </c>
      <c r="F763" s="6">
        <v>1848</v>
      </c>
      <c r="G763" s="6">
        <v>581.56560000000002</v>
      </c>
    </row>
    <row r="764" spans="1:7" x14ac:dyDescent="0.35">
      <c r="A764" s="5">
        <v>39722</v>
      </c>
      <c r="B764" t="s">
        <v>35</v>
      </c>
      <c r="C764" t="s">
        <v>41</v>
      </c>
      <c r="D764" t="s">
        <v>37</v>
      </c>
      <c r="E764">
        <v>6</v>
      </c>
      <c r="F764" s="6">
        <v>1632</v>
      </c>
      <c r="G764" s="6">
        <v>544.59839999999997</v>
      </c>
    </row>
    <row r="765" spans="1:7" x14ac:dyDescent="0.35">
      <c r="A765" s="5">
        <v>39722</v>
      </c>
      <c r="B765" t="s">
        <v>44</v>
      </c>
      <c r="C765" t="s">
        <v>39</v>
      </c>
      <c r="D765" t="s">
        <v>40</v>
      </c>
      <c r="E765">
        <v>8</v>
      </c>
      <c r="F765" s="6">
        <v>1624</v>
      </c>
      <c r="G765" s="6">
        <v>603.15359999999998</v>
      </c>
    </row>
    <row r="766" spans="1:7" x14ac:dyDescent="0.35">
      <c r="A766" s="5">
        <v>39722</v>
      </c>
      <c r="B766" t="s">
        <v>35</v>
      </c>
      <c r="C766" t="s">
        <v>41</v>
      </c>
      <c r="D766" t="s">
        <v>38</v>
      </c>
      <c r="E766">
        <v>6</v>
      </c>
      <c r="F766" s="6">
        <v>1674</v>
      </c>
      <c r="G766" s="6">
        <v>583.38900000000001</v>
      </c>
    </row>
    <row r="767" spans="1:7" x14ac:dyDescent="0.35">
      <c r="A767" s="5">
        <v>39722</v>
      </c>
      <c r="B767" t="s">
        <v>35</v>
      </c>
      <c r="C767" t="s">
        <v>39</v>
      </c>
      <c r="D767" t="s">
        <v>37</v>
      </c>
      <c r="E767">
        <v>10</v>
      </c>
      <c r="F767" s="6">
        <v>1760</v>
      </c>
      <c r="G767" s="6">
        <v>678.65599999999995</v>
      </c>
    </row>
    <row r="768" spans="1:7" x14ac:dyDescent="0.35">
      <c r="A768" s="5">
        <v>39722</v>
      </c>
      <c r="B768" t="s">
        <v>35</v>
      </c>
      <c r="C768" t="s">
        <v>36</v>
      </c>
      <c r="D768" t="s">
        <v>38</v>
      </c>
      <c r="E768">
        <v>8</v>
      </c>
      <c r="F768" s="6">
        <v>1416</v>
      </c>
      <c r="G768" s="6">
        <v>583.81679999999994</v>
      </c>
    </row>
    <row r="769" spans="1:7" x14ac:dyDescent="0.35">
      <c r="A769" s="5">
        <v>39722</v>
      </c>
      <c r="B769" t="s">
        <v>43</v>
      </c>
      <c r="C769" t="s">
        <v>39</v>
      </c>
      <c r="D769" t="s">
        <v>40</v>
      </c>
      <c r="E769">
        <v>8</v>
      </c>
      <c r="F769" s="6">
        <v>1056</v>
      </c>
      <c r="G769" s="6">
        <v>446.05439999999999</v>
      </c>
    </row>
    <row r="770" spans="1:7" x14ac:dyDescent="0.35">
      <c r="A770" s="5">
        <v>39722</v>
      </c>
      <c r="B770" t="s">
        <v>42</v>
      </c>
      <c r="C770" t="s">
        <v>36</v>
      </c>
      <c r="D770" t="s">
        <v>38</v>
      </c>
      <c r="E770">
        <v>6</v>
      </c>
      <c r="F770" s="6">
        <v>1158</v>
      </c>
      <c r="G770" s="6">
        <v>416.76420000000002</v>
      </c>
    </row>
    <row r="771" spans="1:7" x14ac:dyDescent="0.35">
      <c r="A771" s="5">
        <v>39722</v>
      </c>
      <c r="B771" t="s">
        <v>42</v>
      </c>
      <c r="C771" t="s">
        <v>41</v>
      </c>
      <c r="D771" t="s">
        <v>40</v>
      </c>
      <c r="E771">
        <v>9</v>
      </c>
      <c r="F771" s="6">
        <v>1971</v>
      </c>
      <c r="G771" s="6">
        <v>818.16210000000001</v>
      </c>
    </row>
    <row r="772" spans="1:7" x14ac:dyDescent="0.35">
      <c r="A772" s="5">
        <v>39722</v>
      </c>
      <c r="B772" t="s">
        <v>43</v>
      </c>
      <c r="C772" t="s">
        <v>36</v>
      </c>
      <c r="D772" t="s">
        <v>40</v>
      </c>
      <c r="E772">
        <v>10</v>
      </c>
      <c r="F772" s="6">
        <v>2610</v>
      </c>
      <c r="G772" s="6">
        <v>877.221</v>
      </c>
    </row>
    <row r="773" spans="1:7" x14ac:dyDescent="0.35">
      <c r="A773" s="5">
        <v>39722</v>
      </c>
      <c r="B773" t="s">
        <v>35</v>
      </c>
      <c r="C773" t="s">
        <v>36</v>
      </c>
      <c r="D773" t="s">
        <v>40</v>
      </c>
      <c r="E773">
        <v>10</v>
      </c>
      <c r="F773" s="6">
        <v>1940</v>
      </c>
      <c r="G773" s="6">
        <v>695.10199999999998</v>
      </c>
    </row>
    <row r="774" spans="1:7" x14ac:dyDescent="0.35">
      <c r="A774" s="5">
        <v>39722</v>
      </c>
      <c r="B774" t="s">
        <v>44</v>
      </c>
      <c r="C774" t="s">
        <v>41</v>
      </c>
      <c r="D774" t="s">
        <v>37</v>
      </c>
      <c r="E774">
        <v>9</v>
      </c>
      <c r="F774" s="6">
        <v>2529</v>
      </c>
      <c r="G774" s="6">
        <v>1095.3099</v>
      </c>
    </row>
    <row r="775" spans="1:7" x14ac:dyDescent="0.35">
      <c r="A775" s="5">
        <v>39722</v>
      </c>
      <c r="B775" t="s">
        <v>42</v>
      </c>
      <c r="C775" t="s">
        <v>36</v>
      </c>
      <c r="D775" t="s">
        <v>37</v>
      </c>
      <c r="E775">
        <v>9</v>
      </c>
      <c r="F775" s="6">
        <v>1881</v>
      </c>
      <c r="G775" s="6">
        <v>706.87980000000005</v>
      </c>
    </row>
    <row r="776" spans="1:7" x14ac:dyDescent="0.35">
      <c r="A776" s="5">
        <v>39722</v>
      </c>
      <c r="B776" t="s">
        <v>43</v>
      </c>
      <c r="C776" t="s">
        <v>36</v>
      </c>
      <c r="D776" t="s">
        <v>40</v>
      </c>
      <c r="E776">
        <v>6</v>
      </c>
      <c r="F776" s="6">
        <v>1428</v>
      </c>
      <c r="G776" s="6">
        <v>532.21559999999999</v>
      </c>
    </row>
    <row r="777" spans="1:7" x14ac:dyDescent="0.35">
      <c r="A777" s="5">
        <v>39722</v>
      </c>
      <c r="B777" t="s">
        <v>35</v>
      </c>
      <c r="C777" t="s">
        <v>36</v>
      </c>
      <c r="D777" t="s">
        <v>37</v>
      </c>
      <c r="E777">
        <v>8</v>
      </c>
      <c r="F777" s="6">
        <v>2088</v>
      </c>
      <c r="G777" s="6">
        <v>732.05280000000005</v>
      </c>
    </row>
    <row r="778" spans="1:7" x14ac:dyDescent="0.35">
      <c r="A778" s="5">
        <v>39722</v>
      </c>
      <c r="B778" t="s">
        <v>44</v>
      </c>
      <c r="C778" t="s">
        <v>36</v>
      </c>
      <c r="D778" t="s">
        <v>38</v>
      </c>
      <c r="E778">
        <v>8</v>
      </c>
      <c r="F778" s="6">
        <v>1856</v>
      </c>
      <c r="G778" s="6">
        <v>572.3904</v>
      </c>
    </row>
    <row r="779" spans="1:7" x14ac:dyDescent="0.35">
      <c r="A779" s="5">
        <v>39722</v>
      </c>
      <c r="B779" t="s">
        <v>43</v>
      </c>
      <c r="C779" t="s">
        <v>36</v>
      </c>
      <c r="D779" t="s">
        <v>38</v>
      </c>
      <c r="E779">
        <v>7</v>
      </c>
      <c r="F779" s="6">
        <v>1869</v>
      </c>
      <c r="G779" s="6">
        <v>735.63840000000005</v>
      </c>
    </row>
    <row r="780" spans="1:7" x14ac:dyDescent="0.35">
      <c r="A780" s="5">
        <v>39722</v>
      </c>
      <c r="B780" t="s">
        <v>35</v>
      </c>
      <c r="C780" t="s">
        <v>41</v>
      </c>
      <c r="D780" t="s">
        <v>40</v>
      </c>
      <c r="E780">
        <v>7</v>
      </c>
      <c r="F780" s="6">
        <v>1197</v>
      </c>
      <c r="G780" s="6">
        <v>538.05150000000003</v>
      </c>
    </row>
    <row r="781" spans="1:7" x14ac:dyDescent="0.35">
      <c r="A781" s="5">
        <v>39722</v>
      </c>
      <c r="B781" t="s">
        <v>43</v>
      </c>
      <c r="C781" t="s">
        <v>39</v>
      </c>
      <c r="D781" t="s">
        <v>38</v>
      </c>
      <c r="E781">
        <v>6</v>
      </c>
      <c r="F781" s="6">
        <v>1152</v>
      </c>
      <c r="G781" s="6">
        <v>474.8544</v>
      </c>
    </row>
    <row r="782" spans="1:7" x14ac:dyDescent="0.35">
      <c r="A782" s="5">
        <v>39722</v>
      </c>
      <c r="B782" t="s">
        <v>44</v>
      </c>
      <c r="C782" t="s">
        <v>39</v>
      </c>
      <c r="D782" t="s">
        <v>37</v>
      </c>
      <c r="E782">
        <v>10</v>
      </c>
      <c r="F782" s="6">
        <v>2890</v>
      </c>
      <c r="G782" s="6">
        <v>958.61299999999994</v>
      </c>
    </row>
    <row r="783" spans="1:7" x14ac:dyDescent="0.35">
      <c r="A783" s="5">
        <v>39722</v>
      </c>
      <c r="B783" t="s">
        <v>43</v>
      </c>
      <c r="C783" t="s">
        <v>36</v>
      </c>
      <c r="D783" t="s">
        <v>40</v>
      </c>
      <c r="E783">
        <v>6</v>
      </c>
      <c r="F783" s="6">
        <v>744</v>
      </c>
      <c r="G783" s="6">
        <v>256.38240000000002</v>
      </c>
    </row>
    <row r="784" spans="1:7" x14ac:dyDescent="0.35">
      <c r="A784" s="5">
        <v>39722</v>
      </c>
      <c r="B784" t="s">
        <v>35</v>
      </c>
      <c r="C784" t="s">
        <v>39</v>
      </c>
      <c r="D784" t="s">
        <v>38</v>
      </c>
      <c r="E784">
        <v>9</v>
      </c>
      <c r="F784" s="6">
        <v>1431</v>
      </c>
      <c r="G784" s="6">
        <v>642.66210000000001</v>
      </c>
    </row>
    <row r="785" spans="1:7" x14ac:dyDescent="0.35">
      <c r="A785" s="5">
        <v>39722</v>
      </c>
      <c r="B785" t="s">
        <v>35</v>
      </c>
      <c r="C785" t="s">
        <v>39</v>
      </c>
      <c r="D785" t="s">
        <v>40</v>
      </c>
      <c r="E785">
        <v>9</v>
      </c>
      <c r="F785" s="6">
        <v>1143</v>
      </c>
      <c r="G785" s="6">
        <v>489.20400000000001</v>
      </c>
    </row>
    <row r="786" spans="1:7" x14ac:dyDescent="0.35">
      <c r="A786" s="5">
        <v>39722</v>
      </c>
      <c r="B786" t="s">
        <v>43</v>
      </c>
      <c r="C786" t="s">
        <v>39</v>
      </c>
      <c r="D786" t="s">
        <v>40</v>
      </c>
      <c r="E786">
        <v>9</v>
      </c>
      <c r="F786" s="6">
        <v>927</v>
      </c>
      <c r="G786" s="6">
        <v>373.02479999999997</v>
      </c>
    </row>
    <row r="787" spans="1:7" x14ac:dyDescent="0.35">
      <c r="A787" s="5">
        <v>39722</v>
      </c>
      <c r="B787" t="s">
        <v>44</v>
      </c>
      <c r="C787" t="s">
        <v>41</v>
      </c>
      <c r="D787" t="s">
        <v>40</v>
      </c>
      <c r="E787">
        <v>8</v>
      </c>
      <c r="F787" s="6">
        <v>1352</v>
      </c>
      <c r="G787" s="6">
        <v>542.96320000000003</v>
      </c>
    </row>
    <row r="788" spans="1:7" x14ac:dyDescent="0.35">
      <c r="A788" s="5">
        <v>39722</v>
      </c>
      <c r="B788" t="s">
        <v>44</v>
      </c>
      <c r="C788" t="s">
        <v>39</v>
      </c>
      <c r="D788" t="s">
        <v>38</v>
      </c>
      <c r="E788">
        <v>8</v>
      </c>
      <c r="F788" s="6">
        <v>1680</v>
      </c>
      <c r="G788" s="6">
        <v>648.98399999999992</v>
      </c>
    </row>
    <row r="789" spans="1:7" x14ac:dyDescent="0.35">
      <c r="A789" s="5">
        <v>39722</v>
      </c>
      <c r="B789" t="s">
        <v>42</v>
      </c>
      <c r="C789" t="s">
        <v>41</v>
      </c>
      <c r="D789" t="s">
        <v>37</v>
      </c>
      <c r="E789">
        <v>9</v>
      </c>
      <c r="F789" s="6">
        <v>2637</v>
      </c>
      <c r="G789" s="6">
        <v>1096.992</v>
      </c>
    </row>
    <row r="790" spans="1:7" x14ac:dyDescent="0.35">
      <c r="A790" s="5">
        <v>39722</v>
      </c>
      <c r="B790" t="s">
        <v>43</v>
      </c>
      <c r="C790" t="s">
        <v>36</v>
      </c>
      <c r="D790" t="s">
        <v>40</v>
      </c>
      <c r="E790">
        <v>10</v>
      </c>
      <c r="F790" s="6">
        <v>1670</v>
      </c>
      <c r="G790" s="6">
        <v>613.05700000000002</v>
      </c>
    </row>
    <row r="791" spans="1:7" x14ac:dyDescent="0.35">
      <c r="A791" s="5">
        <v>39722</v>
      </c>
      <c r="B791" t="s">
        <v>42</v>
      </c>
      <c r="C791" t="s">
        <v>39</v>
      </c>
      <c r="D791" t="s">
        <v>38</v>
      </c>
      <c r="E791">
        <v>6</v>
      </c>
      <c r="F791" s="6">
        <v>654</v>
      </c>
      <c r="G791" s="6">
        <v>203.26320000000001</v>
      </c>
    </row>
    <row r="792" spans="1:7" x14ac:dyDescent="0.35">
      <c r="A792" s="5">
        <v>39722</v>
      </c>
      <c r="B792" t="s">
        <v>42</v>
      </c>
      <c r="C792" t="s">
        <v>41</v>
      </c>
      <c r="D792" t="s">
        <v>38</v>
      </c>
      <c r="E792">
        <v>6</v>
      </c>
      <c r="F792" s="6">
        <v>1158</v>
      </c>
      <c r="G792" s="6">
        <v>355.39019999999999</v>
      </c>
    </row>
    <row r="793" spans="1:7" x14ac:dyDescent="0.35">
      <c r="A793" s="5">
        <v>39722</v>
      </c>
      <c r="B793" t="s">
        <v>44</v>
      </c>
      <c r="C793" t="s">
        <v>41</v>
      </c>
      <c r="D793" t="s">
        <v>38</v>
      </c>
      <c r="E793">
        <v>9</v>
      </c>
      <c r="F793" s="6">
        <v>1710</v>
      </c>
      <c r="G793" s="6">
        <v>703.49400000000003</v>
      </c>
    </row>
    <row r="794" spans="1:7" x14ac:dyDescent="0.35">
      <c r="A794" s="5">
        <v>39722</v>
      </c>
      <c r="B794" t="s">
        <v>42</v>
      </c>
      <c r="C794" t="s">
        <v>39</v>
      </c>
      <c r="D794" t="s">
        <v>40</v>
      </c>
      <c r="E794">
        <v>7</v>
      </c>
      <c r="F794" s="6">
        <v>1379</v>
      </c>
      <c r="G794" s="6">
        <v>605.24310000000003</v>
      </c>
    </row>
    <row r="795" spans="1:7" x14ac:dyDescent="0.35">
      <c r="A795" s="5">
        <v>39753</v>
      </c>
      <c r="B795" t="s">
        <v>35</v>
      </c>
      <c r="C795" t="s">
        <v>39</v>
      </c>
      <c r="D795" t="s">
        <v>38</v>
      </c>
      <c r="E795">
        <v>6</v>
      </c>
      <c r="F795" s="6">
        <v>1632</v>
      </c>
      <c r="G795" s="6">
        <v>683.97119999999995</v>
      </c>
    </row>
    <row r="796" spans="1:7" x14ac:dyDescent="0.35">
      <c r="A796" s="5">
        <v>39753</v>
      </c>
      <c r="B796" t="s">
        <v>43</v>
      </c>
      <c r="C796" t="s">
        <v>36</v>
      </c>
      <c r="D796" t="s">
        <v>40</v>
      </c>
      <c r="E796">
        <v>9</v>
      </c>
      <c r="F796" s="6">
        <v>1557</v>
      </c>
      <c r="G796" s="6">
        <v>653.78430000000003</v>
      </c>
    </row>
    <row r="797" spans="1:7" x14ac:dyDescent="0.35">
      <c r="A797" s="5">
        <v>39753</v>
      </c>
      <c r="B797" t="s">
        <v>44</v>
      </c>
      <c r="C797" t="s">
        <v>41</v>
      </c>
      <c r="D797" t="s">
        <v>40</v>
      </c>
      <c r="E797">
        <v>10</v>
      </c>
      <c r="F797" s="6">
        <v>2540</v>
      </c>
      <c r="G797" s="6">
        <v>834.89800000000002</v>
      </c>
    </row>
    <row r="798" spans="1:7" x14ac:dyDescent="0.35">
      <c r="A798" s="5">
        <v>39753</v>
      </c>
      <c r="B798" t="s">
        <v>43</v>
      </c>
      <c r="C798" t="s">
        <v>36</v>
      </c>
      <c r="D798" t="s">
        <v>40</v>
      </c>
      <c r="E798">
        <v>9</v>
      </c>
      <c r="F798" s="6">
        <v>1962</v>
      </c>
      <c r="G798" s="6">
        <v>594.48599999999999</v>
      </c>
    </row>
    <row r="799" spans="1:7" x14ac:dyDescent="0.35">
      <c r="A799" s="5">
        <v>39753</v>
      </c>
      <c r="B799" t="s">
        <v>43</v>
      </c>
      <c r="C799" t="s">
        <v>39</v>
      </c>
      <c r="D799" t="s">
        <v>38</v>
      </c>
      <c r="E799">
        <v>6</v>
      </c>
      <c r="F799" s="6">
        <v>1098</v>
      </c>
      <c r="G799" s="6">
        <v>392.53499999999997</v>
      </c>
    </row>
    <row r="800" spans="1:7" x14ac:dyDescent="0.35">
      <c r="A800" s="5">
        <v>39753</v>
      </c>
      <c r="B800" t="s">
        <v>43</v>
      </c>
      <c r="C800" t="s">
        <v>36</v>
      </c>
      <c r="D800" t="s">
        <v>40</v>
      </c>
      <c r="E800">
        <v>9</v>
      </c>
      <c r="F800" s="6">
        <v>2511</v>
      </c>
      <c r="G800" s="6">
        <v>963.9729000000001</v>
      </c>
    </row>
    <row r="801" spans="1:7" x14ac:dyDescent="0.35">
      <c r="A801" s="5">
        <v>39753</v>
      </c>
      <c r="B801" t="s">
        <v>35</v>
      </c>
      <c r="C801" t="s">
        <v>41</v>
      </c>
      <c r="D801" t="s">
        <v>38</v>
      </c>
      <c r="E801">
        <v>8</v>
      </c>
      <c r="F801" s="6">
        <v>2024</v>
      </c>
      <c r="G801" s="6">
        <v>855.54480000000001</v>
      </c>
    </row>
    <row r="802" spans="1:7" x14ac:dyDescent="0.35">
      <c r="A802" s="5">
        <v>39753</v>
      </c>
      <c r="B802" t="s">
        <v>44</v>
      </c>
      <c r="C802" t="s">
        <v>41</v>
      </c>
      <c r="D802" t="s">
        <v>37</v>
      </c>
      <c r="E802">
        <v>7</v>
      </c>
      <c r="F802" s="6">
        <v>994</v>
      </c>
      <c r="G802" s="6">
        <v>417.97699999999998</v>
      </c>
    </row>
    <row r="803" spans="1:7" x14ac:dyDescent="0.35">
      <c r="A803" s="5">
        <v>39753</v>
      </c>
      <c r="B803" t="s">
        <v>44</v>
      </c>
      <c r="C803" t="s">
        <v>36</v>
      </c>
      <c r="D803" t="s">
        <v>37</v>
      </c>
      <c r="E803">
        <v>8</v>
      </c>
      <c r="F803" s="6">
        <v>1872</v>
      </c>
      <c r="G803" s="6">
        <v>757.97280000000001</v>
      </c>
    </row>
    <row r="804" spans="1:7" x14ac:dyDescent="0.35">
      <c r="A804" s="5">
        <v>39753</v>
      </c>
      <c r="B804" t="s">
        <v>35</v>
      </c>
      <c r="C804" t="s">
        <v>36</v>
      </c>
      <c r="D804" t="s">
        <v>37</v>
      </c>
      <c r="E804">
        <v>6</v>
      </c>
      <c r="F804" s="6">
        <v>1488</v>
      </c>
      <c r="G804" s="6">
        <v>495.80160000000001</v>
      </c>
    </row>
    <row r="805" spans="1:7" x14ac:dyDescent="0.35">
      <c r="A805" s="5">
        <v>39753</v>
      </c>
      <c r="B805" t="s">
        <v>42</v>
      </c>
      <c r="C805" t="s">
        <v>39</v>
      </c>
      <c r="D805" t="s">
        <v>38</v>
      </c>
      <c r="E805">
        <v>10</v>
      </c>
      <c r="F805" s="6">
        <v>1960</v>
      </c>
      <c r="G805" s="6">
        <v>813.4</v>
      </c>
    </row>
    <row r="806" spans="1:7" x14ac:dyDescent="0.35">
      <c r="A806" s="5">
        <v>39753</v>
      </c>
      <c r="B806" t="s">
        <v>42</v>
      </c>
      <c r="C806" t="s">
        <v>41</v>
      </c>
      <c r="D806" t="s">
        <v>37</v>
      </c>
      <c r="E806">
        <v>9</v>
      </c>
      <c r="F806" s="6">
        <v>1161</v>
      </c>
      <c r="G806" s="6">
        <v>445.7079</v>
      </c>
    </row>
    <row r="807" spans="1:7" x14ac:dyDescent="0.35">
      <c r="A807" s="5">
        <v>39753</v>
      </c>
      <c r="B807" t="s">
        <v>44</v>
      </c>
      <c r="C807" t="s">
        <v>39</v>
      </c>
      <c r="D807" t="s">
        <v>40</v>
      </c>
      <c r="E807">
        <v>8</v>
      </c>
      <c r="F807" s="6">
        <v>1184</v>
      </c>
      <c r="G807" s="6">
        <v>463.65440000000001</v>
      </c>
    </row>
    <row r="808" spans="1:7" x14ac:dyDescent="0.35">
      <c r="A808" s="5">
        <v>39753</v>
      </c>
      <c r="B808" t="s">
        <v>42</v>
      </c>
      <c r="C808" t="s">
        <v>39</v>
      </c>
      <c r="D808" t="s">
        <v>37</v>
      </c>
      <c r="E808">
        <v>7</v>
      </c>
      <c r="F808" s="6">
        <v>707</v>
      </c>
      <c r="G808" s="6">
        <v>230.41130000000001</v>
      </c>
    </row>
    <row r="809" spans="1:7" x14ac:dyDescent="0.35">
      <c r="A809" s="5">
        <v>39753</v>
      </c>
      <c r="B809" t="s">
        <v>35</v>
      </c>
      <c r="C809" t="s">
        <v>41</v>
      </c>
      <c r="D809" t="s">
        <v>37</v>
      </c>
      <c r="E809">
        <v>8</v>
      </c>
      <c r="F809" s="6">
        <v>2280</v>
      </c>
      <c r="G809" s="6">
        <v>737.58</v>
      </c>
    </row>
    <row r="810" spans="1:7" x14ac:dyDescent="0.35">
      <c r="A810" s="5">
        <v>39753</v>
      </c>
      <c r="B810" t="s">
        <v>42</v>
      </c>
      <c r="C810" t="s">
        <v>36</v>
      </c>
      <c r="D810" t="s">
        <v>37</v>
      </c>
      <c r="E810">
        <v>10</v>
      </c>
      <c r="F810" s="6">
        <v>1360</v>
      </c>
      <c r="G810" s="6">
        <v>431.66400000000004</v>
      </c>
    </row>
    <row r="811" spans="1:7" x14ac:dyDescent="0.35">
      <c r="A811" s="5">
        <v>39753</v>
      </c>
      <c r="B811" t="s">
        <v>44</v>
      </c>
      <c r="C811" t="s">
        <v>41</v>
      </c>
      <c r="D811" t="s">
        <v>38</v>
      </c>
      <c r="E811">
        <v>10</v>
      </c>
      <c r="F811" s="6">
        <v>1220</v>
      </c>
      <c r="G811" s="6">
        <v>547.65800000000002</v>
      </c>
    </row>
    <row r="812" spans="1:7" x14ac:dyDescent="0.35">
      <c r="A812" s="5">
        <v>39753</v>
      </c>
      <c r="B812" t="s">
        <v>42</v>
      </c>
      <c r="C812" t="s">
        <v>36</v>
      </c>
      <c r="D812" t="s">
        <v>38</v>
      </c>
      <c r="E812">
        <v>9</v>
      </c>
      <c r="F812" s="6">
        <v>2349</v>
      </c>
      <c r="G812" s="6">
        <v>732.88800000000003</v>
      </c>
    </row>
    <row r="813" spans="1:7" x14ac:dyDescent="0.35">
      <c r="A813" s="5">
        <v>39753</v>
      </c>
      <c r="B813" t="s">
        <v>35</v>
      </c>
      <c r="C813" t="s">
        <v>36</v>
      </c>
      <c r="D813" t="s">
        <v>38</v>
      </c>
      <c r="E813">
        <v>9</v>
      </c>
      <c r="F813" s="6">
        <v>1782</v>
      </c>
      <c r="G813" s="6">
        <v>742.02480000000003</v>
      </c>
    </row>
    <row r="814" spans="1:7" x14ac:dyDescent="0.35">
      <c r="A814" s="5">
        <v>39753</v>
      </c>
      <c r="B814" t="s">
        <v>35</v>
      </c>
      <c r="C814" t="s">
        <v>36</v>
      </c>
      <c r="D814" t="s">
        <v>40</v>
      </c>
      <c r="E814">
        <v>9</v>
      </c>
      <c r="F814" s="6">
        <v>1197</v>
      </c>
      <c r="G814" s="6">
        <v>536.37570000000005</v>
      </c>
    </row>
    <row r="815" spans="1:7" x14ac:dyDescent="0.35">
      <c r="A815" s="5">
        <v>39753</v>
      </c>
      <c r="B815" t="s">
        <v>35</v>
      </c>
      <c r="C815" t="s">
        <v>39</v>
      </c>
      <c r="D815" t="s">
        <v>40</v>
      </c>
      <c r="E815">
        <v>7</v>
      </c>
      <c r="F815" s="6">
        <v>987</v>
      </c>
      <c r="G815" s="6">
        <v>436.7475</v>
      </c>
    </row>
    <row r="816" spans="1:7" x14ac:dyDescent="0.35">
      <c r="A816" s="5">
        <v>39753</v>
      </c>
      <c r="B816" t="s">
        <v>42</v>
      </c>
      <c r="C816" t="s">
        <v>36</v>
      </c>
      <c r="D816" t="s">
        <v>40</v>
      </c>
      <c r="E816">
        <v>9</v>
      </c>
      <c r="F816" s="6">
        <v>2043</v>
      </c>
      <c r="G816" s="6">
        <v>913.01670000000001</v>
      </c>
    </row>
    <row r="817" spans="1:7" x14ac:dyDescent="0.35">
      <c r="A817" s="5">
        <v>39753</v>
      </c>
      <c r="B817" t="s">
        <v>42</v>
      </c>
      <c r="C817" t="s">
        <v>39</v>
      </c>
      <c r="D817" t="s">
        <v>40</v>
      </c>
      <c r="E817">
        <v>10</v>
      </c>
      <c r="F817" s="6">
        <v>1880</v>
      </c>
      <c r="G817" s="6">
        <v>781.14</v>
      </c>
    </row>
    <row r="818" spans="1:7" x14ac:dyDescent="0.35">
      <c r="A818" s="5">
        <v>39753</v>
      </c>
      <c r="B818" t="s">
        <v>42</v>
      </c>
      <c r="C818" t="s">
        <v>41</v>
      </c>
      <c r="D818" t="s">
        <v>40</v>
      </c>
      <c r="E818">
        <v>10</v>
      </c>
      <c r="F818" s="6">
        <v>2090</v>
      </c>
      <c r="G818" s="6">
        <v>852.51099999999997</v>
      </c>
    </row>
    <row r="819" spans="1:7" x14ac:dyDescent="0.35">
      <c r="A819" s="5">
        <v>39753</v>
      </c>
      <c r="B819" t="s">
        <v>44</v>
      </c>
      <c r="C819" t="s">
        <v>39</v>
      </c>
      <c r="D819" t="s">
        <v>38</v>
      </c>
      <c r="E819">
        <v>8</v>
      </c>
      <c r="F819" s="6">
        <v>2368</v>
      </c>
      <c r="G819" s="6">
        <v>771.25760000000002</v>
      </c>
    </row>
    <row r="820" spans="1:7" x14ac:dyDescent="0.35">
      <c r="A820" s="5">
        <v>39753</v>
      </c>
      <c r="B820" t="s">
        <v>35</v>
      </c>
      <c r="C820" t="s">
        <v>41</v>
      </c>
      <c r="D820" t="s">
        <v>40</v>
      </c>
      <c r="E820">
        <v>6</v>
      </c>
      <c r="F820" s="6">
        <v>1278</v>
      </c>
      <c r="G820" s="6">
        <v>475.28820000000002</v>
      </c>
    </row>
    <row r="821" spans="1:7" x14ac:dyDescent="0.35">
      <c r="A821" s="5">
        <v>39753</v>
      </c>
      <c r="B821" t="s">
        <v>43</v>
      </c>
      <c r="C821" t="s">
        <v>39</v>
      </c>
      <c r="D821" t="s">
        <v>40</v>
      </c>
      <c r="E821">
        <v>9</v>
      </c>
      <c r="F821" s="6">
        <v>1098</v>
      </c>
      <c r="G821" s="6">
        <v>423.16920000000005</v>
      </c>
    </row>
    <row r="822" spans="1:7" x14ac:dyDescent="0.35">
      <c r="A822" s="5">
        <v>39753</v>
      </c>
      <c r="B822" t="s">
        <v>44</v>
      </c>
      <c r="C822" t="s">
        <v>39</v>
      </c>
      <c r="D822" t="s">
        <v>37</v>
      </c>
      <c r="E822">
        <v>10</v>
      </c>
      <c r="F822" s="6">
        <v>1430</v>
      </c>
      <c r="G822" s="6">
        <v>586.15699999999993</v>
      </c>
    </row>
    <row r="823" spans="1:7" x14ac:dyDescent="0.35">
      <c r="A823" s="5">
        <v>39753</v>
      </c>
      <c r="B823" t="s">
        <v>43</v>
      </c>
      <c r="C823" t="s">
        <v>39</v>
      </c>
      <c r="D823" t="s">
        <v>40</v>
      </c>
      <c r="E823">
        <v>10</v>
      </c>
      <c r="F823" s="6">
        <v>1210</v>
      </c>
      <c r="G823" s="6">
        <v>368.80799999999999</v>
      </c>
    </row>
    <row r="824" spans="1:7" x14ac:dyDescent="0.35">
      <c r="A824" s="5">
        <v>39753</v>
      </c>
      <c r="B824" t="s">
        <v>42</v>
      </c>
      <c r="C824" t="s">
        <v>41</v>
      </c>
      <c r="D824" t="s">
        <v>38</v>
      </c>
      <c r="E824">
        <v>10</v>
      </c>
      <c r="F824" s="6">
        <v>1390</v>
      </c>
      <c r="G824" s="6">
        <v>548.21600000000001</v>
      </c>
    </row>
    <row r="825" spans="1:7" x14ac:dyDescent="0.35">
      <c r="A825" s="5">
        <v>39753</v>
      </c>
      <c r="B825" t="s">
        <v>43</v>
      </c>
      <c r="C825" t="s">
        <v>39</v>
      </c>
      <c r="D825" t="s">
        <v>40</v>
      </c>
      <c r="E825">
        <v>8</v>
      </c>
      <c r="F825" s="6">
        <v>1592</v>
      </c>
      <c r="G825" s="6">
        <v>657.65520000000004</v>
      </c>
    </row>
    <row r="826" spans="1:7" x14ac:dyDescent="0.35">
      <c r="A826" s="5">
        <v>39753</v>
      </c>
      <c r="B826" t="s">
        <v>44</v>
      </c>
      <c r="C826" t="s">
        <v>36</v>
      </c>
      <c r="D826" t="s">
        <v>40</v>
      </c>
      <c r="E826">
        <v>9</v>
      </c>
      <c r="F826" s="6">
        <v>1305</v>
      </c>
      <c r="G826" s="6">
        <v>465.62400000000002</v>
      </c>
    </row>
    <row r="827" spans="1:7" x14ac:dyDescent="0.35">
      <c r="A827" s="5">
        <v>39753</v>
      </c>
      <c r="B827" t="s">
        <v>35</v>
      </c>
      <c r="C827" t="s">
        <v>39</v>
      </c>
      <c r="D827" t="s">
        <v>37</v>
      </c>
      <c r="E827">
        <v>6</v>
      </c>
      <c r="F827" s="6">
        <v>1248</v>
      </c>
      <c r="G827" s="6">
        <v>548.37120000000004</v>
      </c>
    </row>
    <row r="828" spans="1:7" x14ac:dyDescent="0.35">
      <c r="A828" s="5">
        <v>39753</v>
      </c>
      <c r="B828" t="s">
        <v>44</v>
      </c>
      <c r="C828" t="s">
        <v>36</v>
      </c>
      <c r="D828" t="s">
        <v>38</v>
      </c>
      <c r="E828">
        <v>8</v>
      </c>
      <c r="F828" s="6">
        <v>1032</v>
      </c>
      <c r="G828" s="6">
        <v>423.73920000000004</v>
      </c>
    </row>
    <row r="829" spans="1:7" x14ac:dyDescent="0.35">
      <c r="A829" s="5">
        <v>39753</v>
      </c>
      <c r="B829" t="s">
        <v>43</v>
      </c>
      <c r="C829" t="s">
        <v>36</v>
      </c>
      <c r="D829" t="s">
        <v>38</v>
      </c>
      <c r="E829">
        <v>9</v>
      </c>
      <c r="F829" s="6">
        <v>945</v>
      </c>
      <c r="G829" s="6">
        <v>287.09100000000001</v>
      </c>
    </row>
    <row r="830" spans="1:7" x14ac:dyDescent="0.35">
      <c r="A830" s="5">
        <v>39753</v>
      </c>
      <c r="B830" t="s">
        <v>43</v>
      </c>
      <c r="C830" t="s">
        <v>36</v>
      </c>
      <c r="D830" t="s">
        <v>40</v>
      </c>
      <c r="E830">
        <v>8</v>
      </c>
      <c r="F830" s="6">
        <v>1016</v>
      </c>
      <c r="G830" s="6">
        <v>393.59840000000003</v>
      </c>
    </row>
    <row r="831" spans="1:7" x14ac:dyDescent="0.35">
      <c r="A831" s="5">
        <v>39783</v>
      </c>
      <c r="B831" t="s">
        <v>42</v>
      </c>
      <c r="C831" t="s">
        <v>36</v>
      </c>
      <c r="D831" t="s">
        <v>37</v>
      </c>
      <c r="E831">
        <v>9</v>
      </c>
      <c r="F831" s="6">
        <v>2286</v>
      </c>
      <c r="G831" s="6">
        <v>990.52380000000005</v>
      </c>
    </row>
    <row r="832" spans="1:7" x14ac:dyDescent="0.35">
      <c r="A832" s="5">
        <v>39783</v>
      </c>
      <c r="B832" t="s">
        <v>44</v>
      </c>
      <c r="C832" t="s">
        <v>39</v>
      </c>
      <c r="D832" t="s">
        <v>37</v>
      </c>
      <c r="E832">
        <v>6</v>
      </c>
      <c r="F832" s="6">
        <v>1140</v>
      </c>
      <c r="G832" s="6">
        <v>377.56799999999998</v>
      </c>
    </row>
    <row r="833" spans="1:7" x14ac:dyDescent="0.35">
      <c r="A833" s="5">
        <v>39783</v>
      </c>
      <c r="B833" t="s">
        <v>42</v>
      </c>
      <c r="C833" t="s">
        <v>41</v>
      </c>
      <c r="D833" t="s">
        <v>40</v>
      </c>
      <c r="E833">
        <v>9</v>
      </c>
      <c r="F833" s="6">
        <v>2007</v>
      </c>
      <c r="G833" s="6">
        <v>631.60289999999998</v>
      </c>
    </row>
    <row r="834" spans="1:7" x14ac:dyDescent="0.35">
      <c r="A834" s="5">
        <v>39783</v>
      </c>
      <c r="B834" t="s">
        <v>44</v>
      </c>
      <c r="C834" t="s">
        <v>41</v>
      </c>
      <c r="D834" t="s">
        <v>40</v>
      </c>
      <c r="E834">
        <v>9</v>
      </c>
      <c r="F834" s="6">
        <v>2097</v>
      </c>
      <c r="G834" s="6">
        <v>723.67470000000003</v>
      </c>
    </row>
    <row r="835" spans="1:7" x14ac:dyDescent="0.35">
      <c r="A835" s="5">
        <v>39783</v>
      </c>
      <c r="B835" t="s">
        <v>35</v>
      </c>
      <c r="C835" t="s">
        <v>39</v>
      </c>
      <c r="D835" t="s">
        <v>37</v>
      </c>
      <c r="E835">
        <v>10</v>
      </c>
      <c r="F835" s="6">
        <v>1730</v>
      </c>
      <c r="G835" s="6">
        <v>739.40200000000004</v>
      </c>
    </row>
    <row r="836" spans="1:7" x14ac:dyDescent="0.35">
      <c r="A836" s="5">
        <v>39783</v>
      </c>
      <c r="B836" t="s">
        <v>35</v>
      </c>
      <c r="C836" t="s">
        <v>36</v>
      </c>
      <c r="D836" t="s">
        <v>40</v>
      </c>
      <c r="E836">
        <v>7</v>
      </c>
      <c r="F836" s="6">
        <v>2016</v>
      </c>
      <c r="G836" s="6">
        <v>888.048</v>
      </c>
    </row>
    <row r="837" spans="1:7" x14ac:dyDescent="0.35">
      <c r="A837" s="5">
        <v>39783</v>
      </c>
      <c r="B837" t="s">
        <v>43</v>
      </c>
      <c r="C837" t="s">
        <v>36</v>
      </c>
      <c r="D837" t="s">
        <v>40</v>
      </c>
      <c r="E837">
        <v>7</v>
      </c>
      <c r="F837" s="6">
        <v>1988</v>
      </c>
      <c r="G837" s="6">
        <v>866.96679999999992</v>
      </c>
    </row>
    <row r="838" spans="1:7" x14ac:dyDescent="0.35">
      <c r="A838" s="5">
        <v>39783</v>
      </c>
      <c r="B838" t="s">
        <v>44</v>
      </c>
      <c r="C838" t="s">
        <v>41</v>
      </c>
      <c r="D838" t="s">
        <v>38</v>
      </c>
      <c r="E838">
        <v>9</v>
      </c>
      <c r="F838" s="6">
        <v>1953</v>
      </c>
      <c r="G838" s="6">
        <v>718.89929999999993</v>
      </c>
    </row>
    <row r="839" spans="1:7" x14ac:dyDescent="0.35">
      <c r="A839" s="5">
        <v>39783</v>
      </c>
      <c r="B839" t="s">
        <v>43</v>
      </c>
      <c r="C839" t="s">
        <v>39</v>
      </c>
      <c r="D839" t="s">
        <v>40</v>
      </c>
      <c r="E839">
        <v>6</v>
      </c>
      <c r="F839" s="6">
        <v>1638</v>
      </c>
      <c r="G839" s="6">
        <v>733.005</v>
      </c>
    </row>
    <row r="840" spans="1:7" x14ac:dyDescent="0.35">
      <c r="A840" s="5">
        <v>39783</v>
      </c>
      <c r="B840" t="s">
        <v>42</v>
      </c>
      <c r="C840" t="s">
        <v>36</v>
      </c>
      <c r="D840" t="s">
        <v>40</v>
      </c>
      <c r="E840">
        <v>6</v>
      </c>
      <c r="F840" s="6">
        <v>1776</v>
      </c>
      <c r="G840" s="6">
        <v>735.61919999999998</v>
      </c>
    </row>
    <row r="841" spans="1:7" x14ac:dyDescent="0.35">
      <c r="A841" s="5">
        <v>39783</v>
      </c>
      <c r="B841" t="s">
        <v>35</v>
      </c>
      <c r="C841" t="s">
        <v>36</v>
      </c>
      <c r="D841" t="s">
        <v>37</v>
      </c>
      <c r="E841">
        <v>10</v>
      </c>
      <c r="F841" s="6">
        <v>1630</v>
      </c>
      <c r="G841" s="6">
        <v>617.93299999999999</v>
      </c>
    </row>
    <row r="842" spans="1:7" x14ac:dyDescent="0.35">
      <c r="A842" s="5">
        <v>39783</v>
      </c>
      <c r="B842" t="s">
        <v>35</v>
      </c>
      <c r="C842" t="s">
        <v>41</v>
      </c>
      <c r="D842" t="s">
        <v>37</v>
      </c>
      <c r="E842">
        <v>10</v>
      </c>
      <c r="F842" s="6">
        <v>2310</v>
      </c>
      <c r="G842" s="6">
        <v>944.09699999999998</v>
      </c>
    </row>
    <row r="843" spans="1:7" x14ac:dyDescent="0.35">
      <c r="A843" s="5">
        <v>39783</v>
      </c>
      <c r="B843" t="s">
        <v>35</v>
      </c>
      <c r="C843" t="s">
        <v>41</v>
      </c>
      <c r="D843" t="s">
        <v>40</v>
      </c>
      <c r="E843">
        <v>7</v>
      </c>
      <c r="F843" s="6">
        <v>1190</v>
      </c>
      <c r="G843" s="6">
        <v>367.35299999999995</v>
      </c>
    </row>
    <row r="844" spans="1:7" x14ac:dyDescent="0.35">
      <c r="A844" s="5">
        <v>39783</v>
      </c>
      <c r="B844" t="s">
        <v>35</v>
      </c>
      <c r="C844" t="s">
        <v>41</v>
      </c>
      <c r="D844" t="s">
        <v>38</v>
      </c>
      <c r="E844">
        <v>6</v>
      </c>
      <c r="F844" s="6">
        <v>882</v>
      </c>
      <c r="G844" s="6">
        <v>332.51400000000001</v>
      </c>
    </row>
    <row r="845" spans="1:7" x14ac:dyDescent="0.35">
      <c r="A845" s="5">
        <v>39783</v>
      </c>
      <c r="B845" t="s">
        <v>44</v>
      </c>
      <c r="C845" t="s">
        <v>36</v>
      </c>
      <c r="D845" t="s">
        <v>37</v>
      </c>
      <c r="E845">
        <v>8</v>
      </c>
      <c r="F845" s="6">
        <v>1384</v>
      </c>
      <c r="G845" s="6">
        <v>427.7944</v>
      </c>
    </row>
    <row r="846" spans="1:7" x14ac:dyDescent="0.35">
      <c r="A846" s="5">
        <v>39783</v>
      </c>
      <c r="B846" t="s">
        <v>42</v>
      </c>
      <c r="C846" t="s">
        <v>41</v>
      </c>
      <c r="D846" t="s">
        <v>38</v>
      </c>
      <c r="E846">
        <v>8</v>
      </c>
      <c r="F846" s="6">
        <v>1864</v>
      </c>
      <c r="G846" s="6">
        <v>604.49519999999995</v>
      </c>
    </row>
    <row r="847" spans="1:7" x14ac:dyDescent="0.35">
      <c r="A847" s="5">
        <v>39783</v>
      </c>
      <c r="B847" t="s">
        <v>43</v>
      </c>
      <c r="C847" t="s">
        <v>39</v>
      </c>
      <c r="D847" t="s">
        <v>40</v>
      </c>
      <c r="E847">
        <v>9</v>
      </c>
      <c r="F847" s="6">
        <v>2142</v>
      </c>
      <c r="G847" s="6">
        <v>893.21399999999994</v>
      </c>
    </row>
    <row r="848" spans="1:7" x14ac:dyDescent="0.35">
      <c r="A848" s="5">
        <v>39783</v>
      </c>
      <c r="B848" t="s">
        <v>43</v>
      </c>
      <c r="C848" t="s">
        <v>36</v>
      </c>
      <c r="D848" t="s">
        <v>40</v>
      </c>
      <c r="E848">
        <v>8</v>
      </c>
      <c r="F848" s="6">
        <v>1352</v>
      </c>
      <c r="G848" s="6">
        <v>523.49440000000004</v>
      </c>
    </row>
    <row r="849" spans="1:7" x14ac:dyDescent="0.35">
      <c r="A849" s="5">
        <v>39783</v>
      </c>
      <c r="B849" t="s">
        <v>42</v>
      </c>
      <c r="C849" t="s">
        <v>36</v>
      </c>
      <c r="D849" t="s">
        <v>38</v>
      </c>
      <c r="E849">
        <v>6</v>
      </c>
      <c r="F849" s="6">
        <v>1206</v>
      </c>
      <c r="G849" s="6">
        <v>540.28800000000001</v>
      </c>
    </row>
    <row r="850" spans="1:7" x14ac:dyDescent="0.35">
      <c r="A850" s="5">
        <v>39783</v>
      </c>
      <c r="B850" t="s">
        <v>42</v>
      </c>
      <c r="C850" t="s">
        <v>39</v>
      </c>
      <c r="D850" t="s">
        <v>38</v>
      </c>
      <c r="E850">
        <v>10</v>
      </c>
      <c r="F850" s="6">
        <v>2250</v>
      </c>
      <c r="G850" s="6">
        <v>1012.05</v>
      </c>
    </row>
    <row r="851" spans="1:7" x14ac:dyDescent="0.35">
      <c r="A851" s="5">
        <v>39783</v>
      </c>
      <c r="B851" t="s">
        <v>44</v>
      </c>
      <c r="C851" t="s">
        <v>39</v>
      </c>
      <c r="D851" t="s">
        <v>40</v>
      </c>
      <c r="E851">
        <v>8</v>
      </c>
      <c r="F851" s="6">
        <v>1168</v>
      </c>
      <c r="G851" s="6">
        <v>444.19040000000001</v>
      </c>
    </row>
    <row r="852" spans="1:7" x14ac:dyDescent="0.35">
      <c r="A852" s="5">
        <v>39783</v>
      </c>
      <c r="B852" t="s">
        <v>43</v>
      </c>
      <c r="C852" t="s">
        <v>36</v>
      </c>
      <c r="D852" t="s">
        <v>40</v>
      </c>
      <c r="E852">
        <v>8</v>
      </c>
      <c r="F852" s="6">
        <v>1784</v>
      </c>
      <c r="G852" s="6">
        <v>724.30400000000009</v>
      </c>
    </row>
    <row r="853" spans="1:7" x14ac:dyDescent="0.35">
      <c r="A853" s="5">
        <v>39783</v>
      </c>
      <c r="B853" t="s">
        <v>44</v>
      </c>
      <c r="C853" t="s">
        <v>41</v>
      </c>
      <c r="D853" t="s">
        <v>37</v>
      </c>
      <c r="E853">
        <v>7</v>
      </c>
      <c r="F853" s="6">
        <v>1729</v>
      </c>
      <c r="G853" s="6">
        <v>664.28179999999998</v>
      </c>
    </row>
    <row r="854" spans="1:7" x14ac:dyDescent="0.35">
      <c r="A854" s="5">
        <v>39783</v>
      </c>
      <c r="B854" t="s">
        <v>43</v>
      </c>
      <c r="C854" t="s">
        <v>36</v>
      </c>
      <c r="D854" t="s">
        <v>40</v>
      </c>
      <c r="E854">
        <v>9</v>
      </c>
      <c r="F854" s="6">
        <v>2322</v>
      </c>
      <c r="G854" s="6">
        <v>1005.8903999999999</v>
      </c>
    </row>
    <row r="855" spans="1:7" x14ac:dyDescent="0.35">
      <c r="A855" s="5">
        <v>39783</v>
      </c>
      <c r="B855" t="s">
        <v>35</v>
      </c>
      <c r="C855" t="s">
        <v>36</v>
      </c>
      <c r="D855" t="s">
        <v>38</v>
      </c>
      <c r="E855">
        <v>10</v>
      </c>
      <c r="F855" s="6">
        <v>1180</v>
      </c>
      <c r="G855" s="6">
        <v>369.10400000000004</v>
      </c>
    </row>
    <row r="856" spans="1:7" x14ac:dyDescent="0.35">
      <c r="A856" s="5">
        <v>39783</v>
      </c>
      <c r="B856" t="s">
        <v>44</v>
      </c>
      <c r="C856" t="s">
        <v>36</v>
      </c>
      <c r="D856" t="s">
        <v>40</v>
      </c>
      <c r="E856">
        <v>9</v>
      </c>
      <c r="F856" s="6">
        <v>900</v>
      </c>
      <c r="G856" s="6">
        <v>281.33999999999997</v>
      </c>
    </row>
    <row r="857" spans="1:7" x14ac:dyDescent="0.35">
      <c r="A857" s="5">
        <v>39783</v>
      </c>
      <c r="B857" t="s">
        <v>43</v>
      </c>
      <c r="C857" t="s">
        <v>39</v>
      </c>
      <c r="D857" t="s">
        <v>40</v>
      </c>
      <c r="E857">
        <v>7</v>
      </c>
      <c r="F857" s="6">
        <v>1302</v>
      </c>
      <c r="G857" s="6">
        <v>490.59360000000004</v>
      </c>
    </row>
    <row r="858" spans="1:7" x14ac:dyDescent="0.35">
      <c r="A858" s="5">
        <v>39783</v>
      </c>
      <c r="B858" t="s">
        <v>35</v>
      </c>
      <c r="C858" t="s">
        <v>39</v>
      </c>
      <c r="D858" t="s">
        <v>38</v>
      </c>
      <c r="E858">
        <v>9</v>
      </c>
      <c r="F858" s="6">
        <v>2646</v>
      </c>
      <c r="G858" s="6">
        <v>1056.8124</v>
      </c>
    </row>
    <row r="859" spans="1:7" x14ac:dyDescent="0.35">
      <c r="A859" s="5">
        <v>39783</v>
      </c>
      <c r="B859" t="s">
        <v>43</v>
      </c>
      <c r="C859" t="s">
        <v>36</v>
      </c>
      <c r="D859" t="s">
        <v>38</v>
      </c>
      <c r="E859">
        <v>10</v>
      </c>
      <c r="F859" s="6">
        <v>1020</v>
      </c>
      <c r="G859" s="6">
        <v>352.91999999999996</v>
      </c>
    </row>
    <row r="860" spans="1:7" x14ac:dyDescent="0.35">
      <c r="A860" s="5">
        <v>39783</v>
      </c>
      <c r="B860" t="s">
        <v>44</v>
      </c>
      <c r="C860" t="s">
        <v>39</v>
      </c>
      <c r="D860" t="s">
        <v>38</v>
      </c>
      <c r="E860">
        <v>10</v>
      </c>
      <c r="F860" s="6">
        <v>1250</v>
      </c>
      <c r="G860" s="6">
        <v>483.49999999999994</v>
      </c>
    </row>
    <row r="861" spans="1:7" x14ac:dyDescent="0.35">
      <c r="A861" s="5">
        <v>39783</v>
      </c>
      <c r="B861" t="s">
        <v>42</v>
      </c>
      <c r="C861" t="s">
        <v>41</v>
      </c>
      <c r="D861" t="s">
        <v>37</v>
      </c>
      <c r="E861">
        <v>8</v>
      </c>
      <c r="F861" s="6">
        <v>1976</v>
      </c>
      <c r="G861" s="6">
        <v>794.74720000000002</v>
      </c>
    </row>
    <row r="862" spans="1:7" x14ac:dyDescent="0.35">
      <c r="A862" s="5">
        <v>39783</v>
      </c>
      <c r="B862" t="s">
        <v>43</v>
      </c>
      <c r="C862" t="s">
        <v>39</v>
      </c>
      <c r="D862" t="s">
        <v>38</v>
      </c>
      <c r="E862">
        <v>7</v>
      </c>
      <c r="F862" s="6">
        <v>1113</v>
      </c>
      <c r="G862" s="6">
        <v>357.71820000000002</v>
      </c>
    </row>
    <row r="863" spans="1:7" x14ac:dyDescent="0.35">
      <c r="A863" s="5">
        <v>39783</v>
      </c>
      <c r="B863" t="s">
        <v>42</v>
      </c>
      <c r="C863" t="s">
        <v>39</v>
      </c>
      <c r="D863" t="s">
        <v>37</v>
      </c>
      <c r="E863">
        <v>8</v>
      </c>
      <c r="F863" s="6">
        <v>1840</v>
      </c>
      <c r="G863" s="6">
        <v>634.98400000000004</v>
      </c>
    </row>
    <row r="864" spans="1:7" x14ac:dyDescent="0.35">
      <c r="A864" s="5">
        <v>39783</v>
      </c>
      <c r="B864" t="s">
        <v>42</v>
      </c>
      <c r="C864" t="s">
        <v>39</v>
      </c>
      <c r="D864" t="s">
        <v>40</v>
      </c>
      <c r="E864">
        <v>9</v>
      </c>
      <c r="F864" s="6">
        <v>945</v>
      </c>
      <c r="G864" s="6">
        <v>397.93949999999995</v>
      </c>
    </row>
    <row r="865" spans="1:7" x14ac:dyDescent="0.35">
      <c r="A865" s="5">
        <v>39783</v>
      </c>
      <c r="B865" t="s">
        <v>35</v>
      </c>
      <c r="C865" t="s">
        <v>39</v>
      </c>
      <c r="D865" t="s">
        <v>40</v>
      </c>
      <c r="E865">
        <v>6</v>
      </c>
      <c r="F865" s="6">
        <v>1302</v>
      </c>
      <c r="G865" s="6">
        <v>444.11220000000003</v>
      </c>
    </row>
    <row r="866" spans="1:7" x14ac:dyDescent="0.35">
      <c r="A866" s="5">
        <v>39783</v>
      </c>
      <c r="B866" t="s">
        <v>44</v>
      </c>
      <c r="C866" t="s">
        <v>36</v>
      </c>
      <c r="D866" t="s">
        <v>38</v>
      </c>
      <c r="E866">
        <v>6</v>
      </c>
      <c r="F866" s="6">
        <v>852</v>
      </c>
      <c r="G866" s="6">
        <v>368.916</v>
      </c>
    </row>
    <row r="867" spans="1:7" x14ac:dyDescent="0.35">
      <c r="A867" s="5">
        <v>39814</v>
      </c>
      <c r="B867" t="s">
        <v>43</v>
      </c>
      <c r="C867" t="s">
        <v>39</v>
      </c>
      <c r="D867" t="s">
        <v>38</v>
      </c>
      <c r="E867">
        <v>8</v>
      </c>
      <c r="F867" s="6">
        <v>1136</v>
      </c>
      <c r="G867" s="6">
        <v>353.9776</v>
      </c>
    </row>
    <row r="868" spans="1:7" x14ac:dyDescent="0.35">
      <c r="A868" s="5">
        <v>39814</v>
      </c>
      <c r="B868" t="s">
        <v>44</v>
      </c>
      <c r="C868" t="s">
        <v>36</v>
      </c>
      <c r="D868" t="s">
        <v>40</v>
      </c>
      <c r="E868">
        <v>6</v>
      </c>
      <c r="F868" s="6">
        <v>1032</v>
      </c>
      <c r="G868" s="6">
        <v>436.94880000000001</v>
      </c>
    </row>
    <row r="869" spans="1:7" x14ac:dyDescent="0.35">
      <c r="A869" s="5">
        <v>39814</v>
      </c>
      <c r="B869" t="s">
        <v>42</v>
      </c>
      <c r="C869" t="s">
        <v>36</v>
      </c>
      <c r="D869" t="s">
        <v>37</v>
      </c>
      <c r="E869">
        <v>7</v>
      </c>
      <c r="F869" s="6">
        <v>1155</v>
      </c>
      <c r="G869" s="6">
        <v>406.32900000000001</v>
      </c>
    </row>
    <row r="870" spans="1:7" x14ac:dyDescent="0.35">
      <c r="A870" s="5">
        <v>39814</v>
      </c>
      <c r="B870" t="s">
        <v>42</v>
      </c>
      <c r="C870" t="s">
        <v>36</v>
      </c>
      <c r="D870" t="s">
        <v>38</v>
      </c>
      <c r="E870">
        <v>9</v>
      </c>
      <c r="F870" s="6">
        <v>2178</v>
      </c>
      <c r="G870" s="6">
        <v>703.05839999999989</v>
      </c>
    </row>
    <row r="871" spans="1:7" x14ac:dyDescent="0.35">
      <c r="A871" s="5">
        <v>39814</v>
      </c>
      <c r="B871" t="s">
        <v>43</v>
      </c>
      <c r="C871" t="s">
        <v>39</v>
      </c>
      <c r="D871" t="s">
        <v>40</v>
      </c>
      <c r="E871">
        <v>7</v>
      </c>
      <c r="F871" s="6">
        <v>1484</v>
      </c>
      <c r="G871" s="6">
        <v>493.72679999999997</v>
      </c>
    </row>
    <row r="872" spans="1:7" x14ac:dyDescent="0.35">
      <c r="A872" s="5">
        <v>39814</v>
      </c>
      <c r="B872" t="s">
        <v>43</v>
      </c>
      <c r="C872" t="s">
        <v>36</v>
      </c>
      <c r="D872" t="s">
        <v>40</v>
      </c>
      <c r="E872">
        <v>10</v>
      </c>
      <c r="F872" s="6">
        <v>2440</v>
      </c>
      <c r="G872" s="6">
        <v>798.61199999999997</v>
      </c>
    </row>
    <row r="873" spans="1:7" x14ac:dyDescent="0.35">
      <c r="A873" s="5">
        <v>39814</v>
      </c>
      <c r="B873" t="s">
        <v>35</v>
      </c>
      <c r="C873" t="s">
        <v>41</v>
      </c>
      <c r="D873" t="s">
        <v>37</v>
      </c>
      <c r="E873">
        <v>10</v>
      </c>
      <c r="F873" s="6">
        <v>1980</v>
      </c>
      <c r="G873" s="6">
        <v>609.84</v>
      </c>
    </row>
    <row r="874" spans="1:7" x14ac:dyDescent="0.35">
      <c r="A874" s="5">
        <v>39814</v>
      </c>
      <c r="B874" t="s">
        <v>35</v>
      </c>
      <c r="C874" t="s">
        <v>41</v>
      </c>
      <c r="D874" t="s">
        <v>40</v>
      </c>
      <c r="E874">
        <v>6</v>
      </c>
      <c r="F874" s="6">
        <v>1650</v>
      </c>
      <c r="G874" s="6">
        <v>690.85500000000002</v>
      </c>
    </row>
    <row r="875" spans="1:7" x14ac:dyDescent="0.35">
      <c r="A875" s="5">
        <v>39814</v>
      </c>
      <c r="B875" t="s">
        <v>42</v>
      </c>
      <c r="C875" t="s">
        <v>39</v>
      </c>
      <c r="D875" t="s">
        <v>37</v>
      </c>
      <c r="E875">
        <v>9</v>
      </c>
      <c r="F875" s="6">
        <v>1413</v>
      </c>
      <c r="G875" s="6">
        <v>621.01350000000002</v>
      </c>
    </row>
    <row r="876" spans="1:7" x14ac:dyDescent="0.35">
      <c r="A876" s="5">
        <v>39814</v>
      </c>
      <c r="B876" t="s">
        <v>35</v>
      </c>
      <c r="C876" t="s">
        <v>39</v>
      </c>
      <c r="D876" t="s">
        <v>37</v>
      </c>
      <c r="E876">
        <v>8</v>
      </c>
      <c r="F876" s="6">
        <v>1680</v>
      </c>
      <c r="G876" s="6">
        <v>512.56799999999998</v>
      </c>
    </row>
    <row r="877" spans="1:7" x14ac:dyDescent="0.35">
      <c r="A877" s="5">
        <v>39814</v>
      </c>
      <c r="B877" t="s">
        <v>42</v>
      </c>
      <c r="C877" t="s">
        <v>39</v>
      </c>
      <c r="D877" t="s">
        <v>40</v>
      </c>
      <c r="E877">
        <v>10</v>
      </c>
      <c r="F877" s="6">
        <v>1330</v>
      </c>
      <c r="G877" s="6">
        <v>464.16999999999996</v>
      </c>
    </row>
    <row r="878" spans="1:7" x14ac:dyDescent="0.35">
      <c r="A878" s="5">
        <v>39814</v>
      </c>
      <c r="B878" t="s">
        <v>44</v>
      </c>
      <c r="C878" t="s">
        <v>39</v>
      </c>
      <c r="D878" t="s">
        <v>40</v>
      </c>
      <c r="E878">
        <v>8</v>
      </c>
      <c r="F878" s="6">
        <v>2040</v>
      </c>
      <c r="G878" s="6">
        <v>687.68399999999997</v>
      </c>
    </row>
    <row r="879" spans="1:7" x14ac:dyDescent="0.35">
      <c r="A879" s="5">
        <v>39814</v>
      </c>
      <c r="B879" t="s">
        <v>43</v>
      </c>
      <c r="C879" t="s">
        <v>36</v>
      </c>
      <c r="D879" t="s">
        <v>40</v>
      </c>
      <c r="E879">
        <v>8</v>
      </c>
      <c r="F879" s="6">
        <v>2216</v>
      </c>
      <c r="G879" s="6">
        <v>723.30240000000003</v>
      </c>
    </row>
    <row r="880" spans="1:7" x14ac:dyDescent="0.35">
      <c r="A880" s="5">
        <v>39814</v>
      </c>
      <c r="B880" t="s">
        <v>42</v>
      </c>
      <c r="C880" t="s">
        <v>39</v>
      </c>
      <c r="D880" t="s">
        <v>38</v>
      </c>
      <c r="E880">
        <v>7</v>
      </c>
      <c r="F880" s="6">
        <v>896</v>
      </c>
      <c r="G880" s="6">
        <v>391.10399999999998</v>
      </c>
    </row>
    <row r="881" spans="1:7" x14ac:dyDescent="0.35">
      <c r="A881" s="5">
        <v>39814</v>
      </c>
      <c r="B881" t="s">
        <v>44</v>
      </c>
      <c r="C881" t="s">
        <v>41</v>
      </c>
      <c r="D881" t="s">
        <v>38</v>
      </c>
      <c r="E881">
        <v>9</v>
      </c>
      <c r="F881" s="6">
        <v>1053</v>
      </c>
      <c r="G881" s="6">
        <v>458.26559999999995</v>
      </c>
    </row>
    <row r="882" spans="1:7" x14ac:dyDescent="0.35">
      <c r="A882" s="5">
        <v>39814</v>
      </c>
      <c r="B882" t="s">
        <v>42</v>
      </c>
      <c r="C882" t="s">
        <v>36</v>
      </c>
      <c r="D882" t="s">
        <v>40</v>
      </c>
      <c r="E882">
        <v>7</v>
      </c>
      <c r="F882" s="6">
        <v>1799</v>
      </c>
      <c r="G882" s="6">
        <v>619.03590000000008</v>
      </c>
    </row>
    <row r="883" spans="1:7" x14ac:dyDescent="0.35">
      <c r="A883" s="5">
        <v>39814</v>
      </c>
      <c r="B883" t="s">
        <v>43</v>
      </c>
      <c r="C883" t="s">
        <v>36</v>
      </c>
      <c r="D883" t="s">
        <v>40</v>
      </c>
      <c r="E883">
        <v>8</v>
      </c>
      <c r="F883" s="6">
        <v>1024</v>
      </c>
      <c r="G883" s="6">
        <v>440.2176</v>
      </c>
    </row>
    <row r="884" spans="1:7" x14ac:dyDescent="0.35">
      <c r="A884" s="5">
        <v>39814</v>
      </c>
      <c r="B884" t="s">
        <v>43</v>
      </c>
      <c r="C884" t="s">
        <v>39</v>
      </c>
      <c r="D884" t="s">
        <v>40</v>
      </c>
      <c r="E884">
        <v>10</v>
      </c>
      <c r="F884" s="6">
        <v>1110</v>
      </c>
      <c r="G884" s="6">
        <v>437.78399999999999</v>
      </c>
    </row>
    <row r="885" spans="1:7" x14ac:dyDescent="0.35">
      <c r="A885" s="5">
        <v>39814</v>
      </c>
      <c r="B885" t="s">
        <v>43</v>
      </c>
      <c r="C885" t="s">
        <v>36</v>
      </c>
      <c r="D885" t="s">
        <v>40</v>
      </c>
      <c r="E885">
        <v>6</v>
      </c>
      <c r="F885" s="6">
        <v>1242</v>
      </c>
      <c r="G885" s="6">
        <v>496.67579999999998</v>
      </c>
    </row>
    <row r="886" spans="1:7" x14ac:dyDescent="0.35">
      <c r="A886" s="5">
        <v>39814</v>
      </c>
      <c r="B886" t="s">
        <v>44</v>
      </c>
      <c r="C886" t="s">
        <v>39</v>
      </c>
      <c r="D886" t="s">
        <v>38</v>
      </c>
      <c r="E886">
        <v>6</v>
      </c>
      <c r="F886" s="6">
        <v>636</v>
      </c>
      <c r="G886" s="6">
        <v>238.88159999999999</v>
      </c>
    </row>
    <row r="887" spans="1:7" x14ac:dyDescent="0.35">
      <c r="A887" s="5">
        <v>39814</v>
      </c>
      <c r="B887" t="s">
        <v>44</v>
      </c>
      <c r="C887" t="s">
        <v>36</v>
      </c>
      <c r="D887" t="s">
        <v>38</v>
      </c>
      <c r="E887">
        <v>6</v>
      </c>
      <c r="F887" s="6">
        <v>1560</v>
      </c>
      <c r="G887" s="6">
        <v>599.50799999999992</v>
      </c>
    </row>
    <row r="888" spans="1:7" x14ac:dyDescent="0.35">
      <c r="A888" s="5">
        <v>39814</v>
      </c>
      <c r="B888" t="s">
        <v>35</v>
      </c>
      <c r="C888" t="s">
        <v>36</v>
      </c>
      <c r="D888" t="s">
        <v>37</v>
      </c>
      <c r="E888">
        <v>9</v>
      </c>
      <c r="F888" s="6">
        <v>2439</v>
      </c>
      <c r="G888" s="6">
        <v>733.16339999999991</v>
      </c>
    </row>
    <row r="889" spans="1:7" x14ac:dyDescent="0.35">
      <c r="A889" s="5">
        <v>39814</v>
      </c>
      <c r="B889" t="s">
        <v>44</v>
      </c>
      <c r="C889" t="s">
        <v>39</v>
      </c>
      <c r="D889" t="s">
        <v>37</v>
      </c>
      <c r="E889">
        <v>6</v>
      </c>
      <c r="F889" s="6">
        <v>1740</v>
      </c>
      <c r="G889" s="6">
        <v>549.66600000000005</v>
      </c>
    </row>
    <row r="890" spans="1:7" x14ac:dyDescent="0.35">
      <c r="A890" s="5">
        <v>39814</v>
      </c>
      <c r="B890" t="s">
        <v>35</v>
      </c>
      <c r="C890" t="s">
        <v>39</v>
      </c>
      <c r="D890" t="s">
        <v>38</v>
      </c>
      <c r="E890">
        <v>7</v>
      </c>
      <c r="F890" s="6">
        <v>1736</v>
      </c>
      <c r="G890" s="6">
        <v>645.09759999999994</v>
      </c>
    </row>
    <row r="891" spans="1:7" x14ac:dyDescent="0.35">
      <c r="A891" s="5">
        <v>39814</v>
      </c>
      <c r="B891" t="s">
        <v>35</v>
      </c>
      <c r="C891" t="s">
        <v>39</v>
      </c>
      <c r="D891" t="s">
        <v>40</v>
      </c>
      <c r="E891">
        <v>6</v>
      </c>
      <c r="F891" s="6">
        <v>1164</v>
      </c>
      <c r="G891" s="6">
        <v>392.15159999999997</v>
      </c>
    </row>
    <row r="892" spans="1:7" x14ac:dyDescent="0.35">
      <c r="A892" s="5">
        <v>39814</v>
      </c>
      <c r="B892" t="s">
        <v>42</v>
      </c>
      <c r="C892" t="s">
        <v>41</v>
      </c>
      <c r="D892" t="s">
        <v>40</v>
      </c>
      <c r="E892">
        <v>7</v>
      </c>
      <c r="F892" s="6">
        <v>2072</v>
      </c>
      <c r="G892" s="6">
        <v>749.64960000000008</v>
      </c>
    </row>
    <row r="893" spans="1:7" x14ac:dyDescent="0.35">
      <c r="A893" s="5">
        <v>39814</v>
      </c>
      <c r="B893" t="s">
        <v>44</v>
      </c>
      <c r="C893" t="s">
        <v>41</v>
      </c>
      <c r="D893" t="s">
        <v>40</v>
      </c>
      <c r="E893">
        <v>9</v>
      </c>
      <c r="F893" s="6">
        <v>2358</v>
      </c>
      <c r="G893" s="6">
        <v>1009.2239999999999</v>
      </c>
    </row>
    <row r="894" spans="1:7" x14ac:dyDescent="0.35">
      <c r="A894" s="5">
        <v>39814</v>
      </c>
      <c r="B894" t="s">
        <v>42</v>
      </c>
      <c r="C894" t="s">
        <v>41</v>
      </c>
      <c r="D894" t="s">
        <v>38</v>
      </c>
      <c r="E894">
        <v>10</v>
      </c>
      <c r="F894" s="6">
        <v>1430</v>
      </c>
      <c r="G894" s="6">
        <v>534.39099999999996</v>
      </c>
    </row>
    <row r="895" spans="1:7" x14ac:dyDescent="0.35">
      <c r="A895" s="5">
        <v>39814</v>
      </c>
      <c r="B895" t="s">
        <v>35</v>
      </c>
      <c r="C895" t="s">
        <v>36</v>
      </c>
      <c r="D895" t="s">
        <v>38</v>
      </c>
      <c r="E895">
        <v>7</v>
      </c>
      <c r="F895" s="6">
        <v>812</v>
      </c>
      <c r="G895" s="6">
        <v>261.38280000000003</v>
      </c>
    </row>
    <row r="896" spans="1:7" x14ac:dyDescent="0.35">
      <c r="A896" s="5">
        <v>39814</v>
      </c>
      <c r="B896" t="s">
        <v>44</v>
      </c>
      <c r="C896" t="s">
        <v>36</v>
      </c>
      <c r="D896" t="s">
        <v>37</v>
      </c>
      <c r="E896">
        <v>7</v>
      </c>
      <c r="F896" s="6">
        <v>1820</v>
      </c>
      <c r="G896" s="6">
        <v>596.41399999999999</v>
      </c>
    </row>
    <row r="897" spans="1:7" x14ac:dyDescent="0.35">
      <c r="A897" s="5">
        <v>39814</v>
      </c>
      <c r="B897" t="s">
        <v>42</v>
      </c>
      <c r="C897" t="s">
        <v>41</v>
      </c>
      <c r="D897" t="s">
        <v>37</v>
      </c>
      <c r="E897">
        <v>9</v>
      </c>
      <c r="F897" s="6">
        <v>2034</v>
      </c>
      <c r="G897" s="6">
        <v>868.9248</v>
      </c>
    </row>
    <row r="898" spans="1:7" x14ac:dyDescent="0.35">
      <c r="A898" s="5">
        <v>39814</v>
      </c>
      <c r="B898" t="s">
        <v>43</v>
      </c>
      <c r="C898" t="s">
        <v>36</v>
      </c>
      <c r="D898" t="s">
        <v>38</v>
      </c>
      <c r="E898">
        <v>8</v>
      </c>
      <c r="F898" s="6">
        <v>2232</v>
      </c>
      <c r="G898" s="6">
        <v>869.14080000000001</v>
      </c>
    </row>
    <row r="899" spans="1:7" x14ac:dyDescent="0.35">
      <c r="A899" s="5">
        <v>39814</v>
      </c>
      <c r="B899" t="s">
        <v>35</v>
      </c>
      <c r="C899" t="s">
        <v>36</v>
      </c>
      <c r="D899" t="s">
        <v>40</v>
      </c>
      <c r="E899">
        <v>10</v>
      </c>
      <c r="F899" s="6">
        <v>1560</v>
      </c>
      <c r="G899" s="6">
        <v>609.80400000000009</v>
      </c>
    </row>
    <row r="900" spans="1:7" x14ac:dyDescent="0.35">
      <c r="A900" s="5">
        <v>39814</v>
      </c>
      <c r="B900" t="s">
        <v>44</v>
      </c>
      <c r="C900" t="s">
        <v>41</v>
      </c>
      <c r="D900" t="s">
        <v>37</v>
      </c>
      <c r="E900">
        <v>6</v>
      </c>
      <c r="F900" s="6">
        <v>1470</v>
      </c>
      <c r="G900" s="6">
        <v>584.61900000000003</v>
      </c>
    </row>
    <row r="901" spans="1:7" x14ac:dyDescent="0.35">
      <c r="A901" s="5">
        <v>39814</v>
      </c>
      <c r="B901" t="s">
        <v>43</v>
      </c>
      <c r="C901" t="s">
        <v>39</v>
      </c>
      <c r="D901" t="s">
        <v>40</v>
      </c>
      <c r="E901">
        <v>8</v>
      </c>
      <c r="F901" s="6">
        <v>1048</v>
      </c>
      <c r="G901" s="6">
        <v>351.39439999999996</v>
      </c>
    </row>
    <row r="902" spans="1:7" x14ac:dyDescent="0.35">
      <c r="A902" s="5">
        <v>39814</v>
      </c>
      <c r="B902" t="s">
        <v>35</v>
      </c>
      <c r="C902" t="s">
        <v>41</v>
      </c>
      <c r="D902" t="s">
        <v>38</v>
      </c>
      <c r="E902">
        <v>10</v>
      </c>
      <c r="F902" s="6">
        <v>1770</v>
      </c>
      <c r="G902" s="6">
        <v>621.97799999999995</v>
      </c>
    </row>
    <row r="903" spans="1:7" x14ac:dyDescent="0.35">
      <c r="A903" s="5">
        <v>39845</v>
      </c>
      <c r="B903" t="s">
        <v>43</v>
      </c>
      <c r="C903" t="s">
        <v>36</v>
      </c>
      <c r="D903" t="s">
        <v>40</v>
      </c>
      <c r="E903">
        <v>9</v>
      </c>
      <c r="F903" s="6">
        <v>2169</v>
      </c>
      <c r="G903" s="6">
        <v>935.05589999999995</v>
      </c>
    </row>
    <row r="904" spans="1:7" x14ac:dyDescent="0.35">
      <c r="A904" s="5">
        <v>39845</v>
      </c>
      <c r="B904" t="s">
        <v>35</v>
      </c>
      <c r="C904" t="s">
        <v>36</v>
      </c>
      <c r="D904" t="s">
        <v>37</v>
      </c>
      <c r="E904">
        <v>9</v>
      </c>
      <c r="F904" s="6">
        <v>1980</v>
      </c>
      <c r="G904" s="6">
        <v>615.38400000000001</v>
      </c>
    </row>
    <row r="905" spans="1:7" x14ac:dyDescent="0.35">
      <c r="A905" s="5">
        <v>39845</v>
      </c>
      <c r="B905" t="s">
        <v>44</v>
      </c>
      <c r="C905" t="s">
        <v>41</v>
      </c>
      <c r="D905" t="s">
        <v>40</v>
      </c>
      <c r="E905">
        <v>9</v>
      </c>
      <c r="F905" s="6">
        <v>1278</v>
      </c>
      <c r="G905" s="6">
        <v>462.38040000000001</v>
      </c>
    </row>
    <row r="906" spans="1:7" x14ac:dyDescent="0.35">
      <c r="A906" s="5">
        <v>39845</v>
      </c>
      <c r="B906" t="s">
        <v>44</v>
      </c>
      <c r="C906" t="s">
        <v>36</v>
      </c>
      <c r="D906" t="s">
        <v>37</v>
      </c>
      <c r="E906">
        <v>7</v>
      </c>
      <c r="F906" s="6">
        <v>1785</v>
      </c>
      <c r="G906" s="6">
        <v>737.02649999999994</v>
      </c>
    </row>
    <row r="907" spans="1:7" x14ac:dyDescent="0.35">
      <c r="A907" s="5">
        <v>39845</v>
      </c>
      <c r="B907" t="s">
        <v>44</v>
      </c>
      <c r="C907" t="s">
        <v>39</v>
      </c>
      <c r="D907" t="s">
        <v>40</v>
      </c>
      <c r="E907">
        <v>8</v>
      </c>
      <c r="F907" s="6">
        <v>2312</v>
      </c>
      <c r="G907" s="6">
        <v>985.14319999999998</v>
      </c>
    </row>
    <row r="908" spans="1:7" x14ac:dyDescent="0.35">
      <c r="A908" s="5">
        <v>39845</v>
      </c>
      <c r="B908" t="s">
        <v>43</v>
      </c>
      <c r="C908" t="s">
        <v>36</v>
      </c>
      <c r="D908" t="s">
        <v>40</v>
      </c>
      <c r="E908">
        <v>10</v>
      </c>
      <c r="F908" s="6">
        <v>1470</v>
      </c>
      <c r="G908" s="6">
        <v>443.79300000000001</v>
      </c>
    </row>
    <row r="909" spans="1:7" x14ac:dyDescent="0.35">
      <c r="A909" s="5">
        <v>39845</v>
      </c>
      <c r="B909" t="s">
        <v>35</v>
      </c>
      <c r="C909" t="s">
        <v>41</v>
      </c>
      <c r="D909" t="s">
        <v>38</v>
      </c>
      <c r="E909">
        <v>9</v>
      </c>
      <c r="F909" s="6">
        <v>1890</v>
      </c>
      <c r="G909" s="6">
        <v>656.01900000000001</v>
      </c>
    </row>
    <row r="910" spans="1:7" x14ac:dyDescent="0.35">
      <c r="A910" s="5">
        <v>39845</v>
      </c>
      <c r="B910" t="s">
        <v>42</v>
      </c>
      <c r="C910" t="s">
        <v>36</v>
      </c>
      <c r="D910" t="s">
        <v>38</v>
      </c>
      <c r="E910">
        <v>7</v>
      </c>
      <c r="F910" s="6">
        <v>1827</v>
      </c>
      <c r="G910" s="6">
        <v>582.44759999999997</v>
      </c>
    </row>
    <row r="911" spans="1:7" x14ac:dyDescent="0.35">
      <c r="A911" s="5">
        <v>39845</v>
      </c>
      <c r="B911" t="s">
        <v>35</v>
      </c>
      <c r="C911" t="s">
        <v>41</v>
      </c>
      <c r="D911" t="s">
        <v>37</v>
      </c>
      <c r="E911">
        <v>7</v>
      </c>
      <c r="F911" s="6">
        <v>1813</v>
      </c>
      <c r="G911" s="6">
        <v>710.87729999999999</v>
      </c>
    </row>
    <row r="912" spans="1:7" x14ac:dyDescent="0.35">
      <c r="A912" s="5">
        <v>39845</v>
      </c>
      <c r="B912" t="s">
        <v>42</v>
      </c>
      <c r="C912" t="s">
        <v>41</v>
      </c>
      <c r="D912" t="s">
        <v>40</v>
      </c>
      <c r="E912">
        <v>6</v>
      </c>
      <c r="F912" s="6">
        <v>768</v>
      </c>
      <c r="G912" s="6">
        <v>328.85760000000005</v>
      </c>
    </row>
    <row r="913" spans="1:7" x14ac:dyDescent="0.35">
      <c r="A913" s="5">
        <v>39845</v>
      </c>
      <c r="B913" t="s">
        <v>44</v>
      </c>
      <c r="C913" t="s">
        <v>41</v>
      </c>
      <c r="D913" t="s">
        <v>37</v>
      </c>
      <c r="E913">
        <v>7</v>
      </c>
      <c r="F913" s="6">
        <v>1064</v>
      </c>
      <c r="G913" s="6">
        <v>423.15280000000001</v>
      </c>
    </row>
    <row r="914" spans="1:7" x14ac:dyDescent="0.35">
      <c r="A914" s="5">
        <v>39845</v>
      </c>
      <c r="B914" t="s">
        <v>35</v>
      </c>
      <c r="C914" t="s">
        <v>41</v>
      </c>
      <c r="D914" t="s">
        <v>40</v>
      </c>
      <c r="E914">
        <v>10</v>
      </c>
      <c r="F914" s="6">
        <v>2140</v>
      </c>
      <c r="G914" s="6">
        <v>910.35599999999999</v>
      </c>
    </row>
    <row r="915" spans="1:7" x14ac:dyDescent="0.35">
      <c r="A915" s="5">
        <v>39845</v>
      </c>
      <c r="B915" t="s">
        <v>35</v>
      </c>
      <c r="C915" t="s">
        <v>36</v>
      </c>
      <c r="D915" t="s">
        <v>40</v>
      </c>
      <c r="E915">
        <v>6</v>
      </c>
      <c r="F915" s="6">
        <v>1200</v>
      </c>
      <c r="G915" s="6">
        <v>515.52</v>
      </c>
    </row>
    <row r="916" spans="1:7" x14ac:dyDescent="0.35">
      <c r="A916" s="5">
        <v>39845</v>
      </c>
      <c r="B916" t="s">
        <v>42</v>
      </c>
      <c r="C916" t="s">
        <v>41</v>
      </c>
      <c r="D916" t="s">
        <v>38</v>
      </c>
      <c r="E916">
        <v>9</v>
      </c>
      <c r="F916" s="6">
        <v>1773</v>
      </c>
      <c r="G916" s="6">
        <v>655.83270000000005</v>
      </c>
    </row>
    <row r="917" spans="1:7" x14ac:dyDescent="0.35">
      <c r="A917" s="5">
        <v>39845</v>
      </c>
      <c r="B917" t="s">
        <v>42</v>
      </c>
      <c r="C917" t="s">
        <v>39</v>
      </c>
      <c r="D917" t="s">
        <v>40</v>
      </c>
      <c r="E917">
        <v>10</v>
      </c>
      <c r="F917" s="6">
        <v>2900</v>
      </c>
      <c r="G917" s="6">
        <v>1265.27</v>
      </c>
    </row>
    <row r="918" spans="1:7" x14ac:dyDescent="0.35">
      <c r="A918" s="5">
        <v>39845</v>
      </c>
      <c r="B918" t="s">
        <v>42</v>
      </c>
      <c r="C918" t="s">
        <v>39</v>
      </c>
      <c r="D918" t="s">
        <v>37</v>
      </c>
      <c r="E918">
        <v>8</v>
      </c>
      <c r="F918" s="6">
        <v>1112</v>
      </c>
      <c r="G918" s="6">
        <v>371.964</v>
      </c>
    </row>
    <row r="919" spans="1:7" x14ac:dyDescent="0.35">
      <c r="A919" s="5">
        <v>39845</v>
      </c>
      <c r="B919" t="s">
        <v>43</v>
      </c>
      <c r="C919" t="s">
        <v>39</v>
      </c>
      <c r="D919" t="s">
        <v>38</v>
      </c>
      <c r="E919">
        <v>8</v>
      </c>
      <c r="F919" s="6">
        <v>2296</v>
      </c>
      <c r="G919" s="6">
        <v>784.77279999999996</v>
      </c>
    </row>
    <row r="920" spans="1:7" x14ac:dyDescent="0.35">
      <c r="A920" s="5">
        <v>39845</v>
      </c>
      <c r="B920" t="s">
        <v>44</v>
      </c>
      <c r="C920" t="s">
        <v>36</v>
      </c>
      <c r="D920" t="s">
        <v>38</v>
      </c>
      <c r="E920">
        <v>9</v>
      </c>
      <c r="F920" s="6">
        <v>1206</v>
      </c>
      <c r="G920" s="6">
        <v>363.9708</v>
      </c>
    </row>
    <row r="921" spans="1:7" x14ac:dyDescent="0.35">
      <c r="A921" s="5">
        <v>39845</v>
      </c>
      <c r="B921" t="s">
        <v>42</v>
      </c>
      <c r="C921" t="s">
        <v>39</v>
      </c>
      <c r="D921" t="s">
        <v>38</v>
      </c>
      <c r="E921">
        <v>9</v>
      </c>
      <c r="F921" s="6">
        <v>2043</v>
      </c>
      <c r="G921" s="6">
        <v>729.14670000000001</v>
      </c>
    </row>
    <row r="922" spans="1:7" x14ac:dyDescent="0.35">
      <c r="A922" s="5">
        <v>39845</v>
      </c>
      <c r="B922" t="s">
        <v>35</v>
      </c>
      <c r="C922" t="s">
        <v>39</v>
      </c>
      <c r="D922" t="s">
        <v>37</v>
      </c>
      <c r="E922">
        <v>7</v>
      </c>
      <c r="F922" s="6">
        <v>1162</v>
      </c>
      <c r="G922" s="6">
        <v>350.11060000000003</v>
      </c>
    </row>
    <row r="923" spans="1:7" x14ac:dyDescent="0.35">
      <c r="A923" s="5">
        <v>39845</v>
      </c>
      <c r="B923" t="s">
        <v>44</v>
      </c>
      <c r="C923" t="s">
        <v>41</v>
      </c>
      <c r="D923" t="s">
        <v>38</v>
      </c>
      <c r="E923">
        <v>10</v>
      </c>
      <c r="F923" s="6">
        <v>2250</v>
      </c>
      <c r="G923" s="6">
        <v>799.2</v>
      </c>
    </row>
    <row r="924" spans="1:7" x14ac:dyDescent="0.35">
      <c r="A924" s="5">
        <v>39845</v>
      </c>
      <c r="B924" t="s">
        <v>35</v>
      </c>
      <c r="C924" t="s">
        <v>36</v>
      </c>
      <c r="D924" t="s">
        <v>38</v>
      </c>
      <c r="E924">
        <v>9</v>
      </c>
      <c r="F924" s="6">
        <v>1548</v>
      </c>
      <c r="G924" s="6">
        <v>580.5</v>
      </c>
    </row>
    <row r="925" spans="1:7" x14ac:dyDescent="0.35">
      <c r="A925" s="5">
        <v>39845</v>
      </c>
      <c r="B925" t="s">
        <v>44</v>
      </c>
      <c r="C925" t="s">
        <v>39</v>
      </c>
      <c r="D925" t="s">
        <v>37</v>
      </c>
      <c r="E925">
        <v>9</v>
      </c>
      <c r="F925" s="6">
        <v>1179</v>
      </c>
      <c r="G925" s="6">
        <v>484.21530000000001</v>
      </c>
    </row>
    <row r="926" spans="1:7" x14ac:dyDescent="0.35">
      <c r="A926" s="5">
        <v>39845</v>
      </c>
      <c r="B926" t="s">
        <v>42</v>
      </c>
      <c r="C926" t="s">
        <v>36</v>
      </c>
      <c r="D926" t="s">
        <v>40</v>
      </c>
      <c r="E926">
        <v>7</v>
      </c>
      <c r="F926" s="6">
        <v>1113</v>
      </c>
      <c r="G926" s="6">
        <v>430.73099999999999</v>
      </c>
    </row>
    <row r="927" spans="1:7" x14ac:dyDescent="0.35">
      <c r="A927" s="5">
        <v>39845</v>
      </c>
      <c r="B927" t="s">
        <v>43</v>
      </c>
      <c r="C927" t="s">
        <v>36</v>
      </c>
      <c r="D927" t="s">
        <v>40</v>
      </c>
      <c r="E927">
        <v>7</v>
      </c>
      <c r="F927" s="6">
        <v>2100</v>
      </c>
      <c r="G927" s="6">
        <v>872.7600000000001</v>
      </c>
    </row>
    <row r="928" spans="1:7" x14ac:dyDescent="0.35">
      <c r="A928" s="5">
        <v>39845</v>
      </c>
      <c r="B928" t="s">
        <v>43</v>
      </c>
      <c r="C928" t="s">
        <v>39</v>
      </c>
      <c r="D928" t="s">
        <v>40</v>
      </c>
      <c r="E928">
        <v>10</v>
      </c>
      <c r="F928" s="6">
        <v>1350</v>
      </c>
      <c r="G928" s="6">
        <v>567.40499999999997</v>
      </c>
    </row>
    <row r="929" spans="1:7" x14ac:dyDescent="0.35">
      <c r="A929" s="5">
        <v>39845</v>
      </c>
      <c r="B929" t="s">
        <v>44</v>
      </c>
      <c r="C929" t="s">
        <v>39</v>
      </c>
      <c r="D929" t="s">
        <v>38</v>
      </c>
      <c r="E929">
        <v>10</v>
      </c>
      <c r="F929" s="6">
        <v>1280</v>
      </c>
      <c r="G929" s="6">
        <v>460.41600000000005</v>
      </c>
    </row>
    <row r="930" spans="1:7" x14ac:dyDescent="0.35">
      <c r="A930" s="5">
        <v>39845</v>
      </c>
      <c r="B930" t="s">
        <v>44</v>
      </c>
      <c r="C930" t="s">
        <v>36</v>
      </c>
      <c r="D930" t="s">
        <v>40</v>
      </c>
      <c r="E930">
        <v>7</v>
      </c>
      <c r="F930" s="6">
        <v>1407</v>
      </c>
      <c r="G930" s="6">
        <v>577.99559999999997</v>
      </c>
    </row>
    <row r="931" spans="1:7" x14ac:dyDescent="0.35">
      <c r="A931" s="5">
        <v>39845</v>
      </c>
      <c r="B931" t="s">
        <v>35</v>
      </c>
      <c r="C931" t="s">
        <v>39</v>
      </c>
      <c r="D931" t="s">
        <v>38</v>
      </c>
      <c r="E931">
        <v>7</v>
      </c>
      <c r="F931" s="6">
        <v>1638</v>
      </c>
      <c r="G931" s="6">
        <v>528.58259999999996</v>
      </c>
    </row>
    <row r="932" spans="1:7" x14ac:dyDescent="0.35">
      <c r="A932" s="5">
        <v>39845</v>
      </c>
      <c r="B932" t="s">
        <v>43</v>
      </c>
      <c r="C932" t="s">
        <v>39</v>
      </c>
      <c r="D932" t="s">
        <v>40</v>
      </c>
      <c r="E932">
        <v>9</v>
      </c>
      <c r="F932" s="6">
        <v>1197</v>
      </c>
      <c r="G932" s="6">
        <v>412.4862</v>
      </c>
    </row>
    <row r="933" spans="1:7" x14ac:dyDescent="0.35">
      <c r="A933" s="5">
        <v>39845</v>
      </c>
      <c r="B933" t="s">
        <v>42</v>
      </c>
      <c r="C933" t="s">
        <v>36</v>
      </c>
      <c r="D933" t="s">
        <v>37</v>
      </c>
      <c r="E933">
        <v>10</v>
      </c>
      <c r="F933" s="6">
        <v>2850</v>
      </c>
      <c r="G933" s="6">
        <v>921.12</v>
      </c>
    </row>
    <row r="934" spans="1:7" x14ac:dyDescent="0.35">
      <c r="A934" s="5">
        <v>39845</v>
      </c>
      <c r="B934" t="s">
        <v>43</v>
      </c>
      <c r="C934" t="s">
        <v>36</v>
      </c>
      <c r="D934" t="s">
        <v>38</v>
      </c>
      <c r="E934">
        <v>10</v>
      </c>
      <c r="F934" s="6">
        <v>1660</v>
      </c>
      <c r="G934" s="6">
        <v>644.57799999999997</v>
      </c>
    </row>
    <row r="935" spans="1:7" x14ac:dyDescent="0.35">
      <c r="A935" s="5">
        <v>39845</v>
      </c>
      <c r="B935" t="s">
        <v>43</v>
      </c>
      <c r="C935" t="s">
        <v>39</v>
      </c>
      <c r="D935" t="s">
        <v>40</v>
      </c>
      <c r="E935">
        <v>9</v>
      </c>
      <c r="F935" s="6">
        <v>1008</v>
      </c>
      <c r="G935" s="6">
        <v>347.35680000000002</v>
      </c>
    </row>
    <row r="936" spans="1:7" x14ac:dyDescent="0.35">
      <c r="A936" s="5">
        <v>39845</v>
      </c>
      <c r="B936" t="s">
        <v>43</v>
      </c>
      <c r="C936" t="s">
        <v>36</v>
      </c>
      <c r="D936" t="s">
        <v>40</v>
      </c>
      <c r="E936">
        <v>8</v>
      </c>
      <c r="F936" s="6">
        <v>1888</v>
      </c>
      <c r="G936" s="6">
        <v>673.82719999999995</v>
      </c>
    </row>
    <row r="937" spans="1:7" x14ac:dyDescent="0.35">
      <c r="A937" s="5">
        <v>39845</v>
      </c>
      <c r="B937" t="s">
        <v>35</v>
      </c>
      <c r="C937" t="s">
        <v>39</v>
      </c>
      <c r="D937" t="s">
        <v>40</v>
      </c>
      <c r="E937">
        <v>9</v>
      </c>
      <c r="F937" s="6">
        <v>1278</v>
      </c>
      <c r="G937" s="6">
        <v>478.99440000000004</v>
      </c>
    </row>
    <row r="938" spans="1:7" x14ac:dyDescent="0.35">
      <c r="A938" s="5">
        <v>39845</v>
      </c>
      <c r="B938" t="s">
        <v>42</v>
      </c>
      <c r="C938" t="s">
        <v>41</v>
      </c>
      <c r="D938" t="s">
        <v>37</v>
      </c>
      <c r="E938">
        <v>7</v>
      </c>
      <c r="F938" s="6">
        <v>882</v>
      </c>
      <c r="G938" s="6">
        <v>351.5652</v>
      </c>
    </row>
    <row r="939" spans="1:7" x14ac:dyDescent="0.35">
      <c r="A939" s="5">
        <v>39873</v>
      </c>
      <c r="B939" t="s">
        <v>35</v>
      </c>
      <c r="C939" t="s">
        <v>39</v>
      </c>
      <c r="D939" t="s">
        <v>37</v>
      </c>
      <c r="E939">
        <v>6</v>
      </c>
      <c r="F939" s="6">
        <v>1032</v>
      </c>
      <c r="G939" s="6">
        <v>367.59840000000003</v>
      </c>
    </row>
    <row r="940" spans="1:7" x14ac:dyDescent="0.35">
      <c r="A940" s="5">
        <v>39873</v>
      </c>
      <c r="B940" t="s">
        <v>35</v>
      </c>
      <c r="C940" t="s">
        <v>39</v>
      </c>
      <c r="D940" t="s">
        <v>38</v>
      </c>
      <c r="E940">
        <v>10</v>
      </c>
      <c r="F940" s="6">
        <v>1490</v>
      </c>
      <c r="G940" s="6">
        <v>487.23</v>
      </c>
    </row>
    <row r="941" spans="1:7" x14ac:dyDescent="0.35">
      <c r="A941" s="5">
        <v>39873</v>
      </c>
      <c r="B941" t="s">
        <v>42</v>
      </c>
      <c r="C941" t="s">
        <v>41</v>
      </c>
      <c r="D941" t="s">
        <v>37</v>
      </c>
      <c r="E941">
        <v>9</v>
      </c>
      <c r="F941" s="6">
        <v>1422</v>
      </c>
      <c r="G941" s="6">
        <v>578.75399999999991</v>
      </c>
    </row>
    <row r="942" spans="1:7" x14ac:dyDescent="0.35">
      <c r="A942" s="5">
        <v>39873</v>
      </c>
      <c r="B942" t="s">
        <v>44</v>
      </c>
      <c r="C942" t="s">
        <v>36</v>
      </c>
      <c r="D942" t="s">
        <v>40</v>
      </c>
      <c r="E942">
        <v>6</v>
      </c>
      <c r="F942" s="6">
        <v>1452</v>
      </c>
      <c r="G942" s="6">
        <v>637.28280000000007</v>
      </c>
    </row>
    <row r="943" spans="1:7" x14ac:dyDescent="0.35">
      <c r="A943" s="5">
        <v>39873</v>
      </c>
      <c r="B943" t="s">
        <v>43</v>
      </c>
      <c r="C943" t="s">
        <v>39</v>
      </c>
      <c r="D943" t="s">
        <v>38</v>
      </c>
      <c r="E943">
        <v>7</v>
      </c>
      <c r="F943" s="6">
        <v>1190</v>
      </c>
      <c r="G943" s="6">
        <v>426.73399999999998</v>
      </c>
    </row>
    <row r="944" spans="1:7" x14ac:dyDescent="0.35">
      <c r="A944" s="5">
        <v>39873</v>
      </c>
      <c r="B944" t="s">
        <v>35</v>
      </c>
      <c r="C944" t="s">
        <v>41</v>
      </c>
      <c r="D944" t="s">
        <v>38</v>
      </c>
      <c r="E944">
        <v>6</v>
      </c>
      <c r="F944" s="6">
        <v>660</v>
      </c>
      <c r="G944" s="6">
        <v>277.39800000000002</v>
      </c>
    </row>
    <row r="945" spans="1:7" x14ac:dyDescent="0.35">
      <c r="A945" s="5">
        <v>39873</v>
      </c>
      <c r="B945" t="s">
        <v>35</v>
      </c>
      <c r="C945" t="s">
        <v>36</v>
      </c>
      <c r="D945" t="s">
        <v>40</v>
      </c>
      <c r="E945">
        <v>9</v>
      </c>
      <c r="F945" s="6">
        <v>2151</v>
      </c>
      <c r="G945" s="6">
        <v>647.45100000000002</v>
      </c>
    </row>
    <row r="946" spans="1:7" x14ac:dyDescent="0.35">
      <c r="A946" s="5">
        <v>39873</v>
      </c>
      <c r="B946" t="s">
        <v>43</v>
      </c>
      <c r="C946" t="s">
        <v>39</v>
      </c>
      <c r="D946" t="s">
        <v>40</v>
      </c>
      <c r="E946">
        <v>10</v>
      </c>
      <c r="F946" s="6">
        <v>2060</v>
      </c>
      <c r="G946" s="6">
        <v>918.76</v>
      </c>
    </row>
    <row r="947" spans="1:7" x14ac:dyDescent="0.35">
      <c r="A947" s="5">
        <v>39873</v>
      </c>
      <c r="B947" t="s">
        <v>42</v>
      </c>
      <c r="C947" t="s">
        <v>41</v>
      </c>
      <c r="D947" t="s">
        <v>38</v>
      </c>
      <c r="E947">
        <v>9</v>
      </c>
      <c r="F947" s="6">
        <v>2673</v>
      </c>
      <c r="G947" s="6">
        <v>1150.7265</v>
      </c>
    </row>
    <row r="948" spans="1:7" x14ac:dyDescent="0.35">
      <c r="A948" s="5">
        <v>39873</v>
      </c>
      <c r="B948" t="s">
        <v>42</v>
      </c>
      <c r="C948" t="s">
        <v>36</v>
      </c>
      <c r="D948" t="s">
        <v>37</v>
      </c>
      <c r="E948">
        <v>10</v>
      </c>
      <c r="F948" s="6">
        <v>2070</v>
      </c>
      <c r="G948" s="6">
        <v>683.51400000000001</v>
      </c>
    </row>
    <row r="949" spans="1:7" x14ac:dyDescent="0.35">
      <c r="A949" s="5">
        <v>39873</v>
      </c>
      <c r="B949" t="s">
        <v>35</v>
      </c>
      <c r="C949" t="s">
        <v>41</v>
      </c>
      <c r="D949" t="s">
        <v>37</v>
      </c>
      <c r="E949">
        <v>10</v>
      </c>
      <c r="F949" s="6">
        <v>2530</v>
      </c>
      <c r="G949" s="6">
        <v>986.44700000000012</v>
      </c>
    </row>
    <row r="950" spans="1:7" x14ac:dyDescent="0.35">
      <c r="A950" s="5">
        <v>39873</v>
      </c>
      <c r="B950" t="s">
        <v>42</v>
      </c>
      <c r="C950" t="s">
        <v>41</v>
      </c>
      <c r="D950" t="s">
        <v>40</v>
      </c>
      <c r="E950">
        <v>9</v>
      </c>
      <c r="F950" s="6">
        <v>2502</v>
      </c>
      <c r="G950" s="6">
        <v>754.35299999999995</v>
      </c>
    </row>
    <row r="951" spans="1:7" x14ac:dyDescent="0.35">
      <c r="A951" s="5">
        <v>39873</v>
      </c>
      <c r="B951" t="s">
        <v>44</v>
      </c>
      <c r="C951" t="s">
        <v>36</v>
      </c>
      <c r="D951" t="s">
        <v>37</v>
      </c>
      <c r="E951">
        <v>6</v>
      </c>
      <c r="F951" s="6">
        <v>1464</v>
      </c>
      <c r="G951" s="6">
        <v>618.24720000000002</v>
      </c>
    </row>
    <row r="952" spans="1:7" x14ac:dyDescent="0.35">
      <c r="A952" s="5">
        <v>39873</v>
      </c>
      <c r="B952" t="s">
        <v>43</v>
      </c>
      <c r="C952" t="s">
        <v>39</v>
      </c>
      <c r="D952" t="s">
        <v>40</v>
      </c>
      <c r="E952">
        <v>10</v>
      </c>
      <c r="F952" s="6">
        <v>1130</v>
      </c>
      <c r="G952" s="6">
        <v>496.97400000000005</v>
      </c>
    </row>
    <row r="953" spans="1:7" x14ac:dyDescent="0.35">
      <c r="A953" s="5">
        <v>39873</v>
      </c>
      <c r="B953" t="s">
        <v>35</v>
      </c>
      <c r="C953" t="s">
        <v>41</v>
      </c>
      <c r="D953" t="s">
        <v>40</v>
      </c>
      <c r="E953">
        <v>8</v>
      </c>
      <c r="F953" s="6">
        <v>1872</v>
      </c>
      <c r="G953" s="6">
        <v>842.02559999999994</v>
      </c>
    </row>
    <row r="954" spans="1:7" x14ac:dyDescent="0.35">
      <c r="A954" s="5">
        <v>39873</v>
      </c>
      <c r="B954" t="s">
        <v>44</v>
      </c>
      <c r="C954" t="s">
        <v>36</v>
      </c>
      <c r="D954" t="s">
        <v>38</v>
      </c>
      <c r="E954">
        <v>10</v>
      </c>
      <c r="F954" s="6">
        <v>1420</v>
      </c>
      <c r="G954" s="6">
        <v>456.67199999999997</v>
      </c>
    </row>
    <row r="955" spans="1:7" x14ac:dyDescent="0.35">
      <c r="A955" s="5">
        <v>39873</v>
      </c>
      <c r="B955" t="s">
        <v>43</v>
      </c>
      <c r="C955" t="s">
        <v>36</v>
      </c>
      <c r="D955" t="s">
        <v>40</v>
      </c>
      <c r="E955">
        <v>8</v>
      </c>
      <c r="F955" s="6">
        <v>1072</v>
      </c>
      <c r="G955" s="6">
        <v>366.94560000000001</v>
      </c>
    </row>
    <row r="956" spans="1:7" x14ac:dyDescent="0.35">
      <c r="A956" s="5">
        <v>39873</v>
      </c>
      <c r="B956" t="s">
        <v>42</v>
      </c>
      <c r="C956" t="s">
        <v>39</v>
      </c>
      <c r="D956" t="s">
        <v>37</v>
      </c>
      <c r="E956">
        <v>8</v>
      </c>
      <c r="F956" s="6">
        <v>1448</v>
      </c>
      <c r="G956" s="6">
        <v>455.54079999999999</v>
      </c>
    </row>
    <row r="957" spans="1:7" x14ac:dyDescent="0.35">
      <c r="A957" s="5">
        <v>39873</v>
      </c>
      <c r="B957" t="s">
        <v>43</v>
      </c>
      <c r="C957" t="s">
        <v>39</v>
      </c>
      <c r="D957" t="s">
        <v>40</v>
      </c>
      <c r="E957">
        <v>8</v>
      </c>
      <c r="F957" s="6">
        <v>2400</v>
      </c>
      <c r="G957" s="6">
        <v>739.92000000000007</v>
      </c>
    </row>
    <row r="958" spans="1:7" x14ac:dyDescent="0.35">
      <c r="A958" s="5">
        <v>39873</v>
      </c>
      <c r="B958" t="s">
        <v>44</v>
      </c>
      <c r="C958" t="s">
        <v>41</v>
      </c>
      <c r="D958" t="s">
        <v>38</v>
      </c>
      <c r="E958">
        <v>10</v>
      </c>
      <c r="F958" s="6">
        <v>2650</v>
      </c>
      <c r="G958" s="6">
        <v>1113.53</v>
      </c>
    </row>
    <row r="959" spans="1:7" x14ac:dyDescent="0.35">
      <c r="A959" s="5">
        <v>39873</v>
      </c>
      <c r="B959" t="s">
        <v>44</v>
      </c>
      <c r="C959" t="s">
        <v>41</v>
      </c>
      <c r="D959" t="s">
        <v>37</v>
      </c>
      <c r="E959">
        <v>8</v>
      </c>
      <c r="F959" s="6">
        <v>2392</v>
      </c>
      <c r="G959" s="6">
        <v>834.80799999999999</v>
      </c>
    </row>
    <row r="960" spans="1:7" x14ac:dyDescent="0.35">
      <c r="A960" s="5">
        <v>39873</v>
      </c>
      <c r="B960" t="s">
        <v>35</v>
      </c>
      <c r="C960" t="s">
        <v>36</v>
      </c>
      <c r="D960" t="s">
        <v>38</v>
      </c>
      <c r="E960">
        <v>6</v>
      </c>
      <c r="F960" s="6">
        <v>870</v>
      </c>
      <c r="G960" s="6">
        <v>376.88399999999996</v>
      </c>
    </row>
    <row r="961" spans="1:7" x14ac:dyDescent="0.35">
      <c r="A961" s="5">
        <v>39873</v>
      </c>
      <c r="B961" t="s">
        <v>42</v>
      </c>
      <c r="C961" t="s">
        <v>36</v>
      </c>
      <c r="D961" t="s">
        <v>38</v>
      </c>
      <c r="E961">
        <v>9</v>
      </c>
      <c r="F961" s="6">
        <v>2277</v>
      </c>
      <c r="G961" s="6">
        <v>852.96420000000001</v>
      </c>
    </row>
    <row r="962" spans="1:7" x14ac:dyDescent="0.35">
      <c r="A962" s="5">
        <v>39873</v>
      </c>
      <c r="B962" t="s">
        <v>44</v>
      </c>
      <c r="C962" t="s">
        <v>39</v>
      </c>
      <c r="D962" t="s">
        <v>38</v>
      </c>
      <c r="E962">
        <v>9</v>
      </c>
      <c r="F962" s="6">
        <v>2475</v>
      </c>
      <c r="G962" s="6">
        <v>780.12</v>
      </c>
    </row>
    <row r="963" spans="1:7" x14ac:dyDescent="0.35">
      <c r="A963" s="5">
        <v>39873</v>
      </c>
      <c r="B963" t="s">
        <v>42</v>
      </c>
      <c r="C963" t="s">
        <v>39</v>
      </c>
      <c r="D963" t="s">
        <v>40</v>
      </c>
      <c r="E963">
        <v>6</v>
      </c>
      <c r="F963" s="6">
        <v>642</v>
      </c>
      <c r="G963" s="6">
        <v>209.292</v>
      </c>
    </row>
    <row r="964" spans="1:7" x14ac:dyDescent="0.35">
      <c r="A964" s="5">
        <v>39873</v>
      </c>
      <c r="B964" t="s">
        <v>43</v>
      </c>
      <c r="C964" t="s">
        <v>36</v>
      </c>
      <c r="D964" t="s">
        <v>40</v>
      </c>
      <c r="E964">
        <v>6</v>
      </c>
      <c r="F964" s="6">
        <v>696</v>
      </c>
      <c r="G964" s="6">
        <v>261.06959999999998</v>
      </c>
    </row>
    <row r="965" spans="1:7" x14ac:dyDescent="0.35">
      <c r="A965" s="5">
        <v>39873</v>
      </c>
      <c r="B965" t="s">
        <v>42</v>
      </c>
      <c r="C965" t="s">
        <v>39</v>
      </c>
      <c r="D965" t="s">
        <v>38</v>
      </c>
      <c r="E965">
        <v>6</v>
      </c>
      <c r="F965" s="6">
        <v>1014</v>
      </c>
      <c r="G965" s="6">
        <v>316.26659999999998</v>
      </c>
    </row>
    <row r="966" spans="1:7" x14ac:dyDescent="0.35">
      <c r="A966" s="5">
        <v>39873</v>
      </c>
      <c r="B966" t="s">
        <v>43</v>
      </c>
      <c r="C966" t="s">
        <v>36</v>
      </c>
      <c r="D966" t="s">
        <v>40</v>
      </c>
      <c r="E966">
        <v>7</v>
      </c>
      <c r="F966" s="6">
        <v>1904</v>
      </c>
      <c r="G966" s="6">
        <v>584.33760000000007</v>
      </c>
    </row>
    <row r="967" spans="1:7" x14ac:dyDescent="0.35">
      <c r="A967" s="5">
        <v>39873</v>
      </c>
      <c r="B967" t="s">
        <v>44</v>
      </c>
      <c r="C967" t="s">
        <v>41</v>
      </c>
      <c r="D967" t="s">
        <v>40</v>
      </c>
      <c r="E967">
        <v>10</v>
      </c>
      <c r="F967" s="6">
        <v>1740</v>
      </c>
      <c r="G967" s="6">
        <v>636.14400000000001</v>
      </c>
    </row>
    <row r="968" spans="1:7" x14ac:dyDescent="0.35">
      <c r="A968" s="5">
        <v>39873</v>
      </c>
      <c r="B968" t="s">
        <v>42</v>
      </c>
      <c r="C968" t="s">
        <v>36</v>
      </c>
      <c r="D968" t="s">
        <v>40</v>
      </c>
      <c r="E968">
        <v>10</v>
      </c>
      <c r="F968" s="6">
        <v>2020</v>
      </c>
      <c r="G968" s="6">
        <v>726.39199999999994</v>
      </c>
    </row>
    <row r="969" spans="1:7" x14ac:dyDescent="0.35">
      <c r="A969" s="5">
        <v>39873</v>
      </c>
      <c r="B969" t="s">
        <v>35</v>
      </c>
      <c r="C969" t="s">
        <v>36</v>
      </c>
      <c r="D969" t="s">
        <v>37</v>
      </c>
      <c r="E969">
        <v>8</v>
      </c>
      <c r="F969" s="6">
        <v>2392</v>
      </c>
      <c r="G969" s="6">
        <v>1069.9415999999999</v>
      </c>
    </row>
    <row r="970" spans="1:7" x14ac:dyDescent="0.35">
      <c r="A970" s="5">
        <v>39873</v>
      </c>
      <c r="B970" t="s">
        <v>43</v>
      </c>
      <c r="C970" t="s">
        <v>36</v>
      </c>
      <c r="D970" t="s">
        <v>38</v>
      </c>
      <c r="E970">
        <v>7</v>
      </c>
      <c r="F970" s="6">
        <v>1925</v>
      </c>
      <c r="G970" s="6">
        <v>696.46500000000003</v>
      </c>
    </row>
    <row r="971" spans="1:7" x14ac:dyDescent="0.35">
      <c r="A971" s="5">
        <v>39873</v>
      </c>
      <c r="B971" t="s">
        <v>35</v>
      </c>
      <c r="C971" t="s">
        <v>39</v>
      </c>
      <c r="D971" t="s">
        <v>40</v>
      </c>
      <c r="E971">
        <v>6</v>
      </c>
      <c r="F971" s="6">
        <v>846</v>
      </c>
      <c r="G971" s="6">
        <v>307.60559999999998</v>
      </c>
    </row>
    <row r="972" spans="1:7" x14ac:dyDescent="0.35">
      <c r="A972" s="5">
        <v>39873</v>
      </c>
      <c r="B972" t="s">
        <v>44</v>
      </c>
      <c r="C972" t="s">
        <v>39</v>
      </c>
      <c r="D972" t="s">
        <v>40</v>
      </c>
      <c r="E972">
        <v>9</v>
      </c>
      <c r="F972" s="6">
        <v>2610</v>
      </c>
      <c r="G972" s="6">
        <v>1041.3900000000001</v>
      </c>
    </row>
    <row r="973" spans="1:7" x14ac:dyDescent="0.35">
      <c r="A973" s="5">
        <v>39873</v>
      </c>
      <c r="B973" t="s">
        <v>44</v>
      </c>
      <c r="C973" t="s">
        <v>39</v>
      </c>
      <c r="D973" t="s">
        <v>37</v>
      </c>
      <c r="E973">
        <v>6</v>
      </c>
      <c r="F973" s="6">
        <v>1734</v>
      </c>
      <c r="G973" s="6">
        <v>560.42880000000002</v>
      </c>
    </row>
    <row r="974" spans="1:7" x14ac:dyDescent="0.35">
      <c r="A974" s="5">
        <v>39873</v>
      </c>
      <c r="B974" t="s">
        <v>43</v>
      </c>
      <c r="C974" t="s">
        <v>36</v>
      </c>
      <c r="D974" t="s">
        <v>40</v>
      </c>
      <c r="E974">
        <v>8</v>
      </c>
      <c r="F974" s="6">
        <v>984</v>
      </c>
      <c r="G974" s="6">
        <v>320.48879999999997</v>
      </c>
    </row>
    <row r="975" spans="1:7" x14ac:dyDescent="0.35">
      <c r="A975" s="5">
        <v>39904</v>
      </c>
      <c r="B975" t="s">
        <v>42</v>
      </c>
      <c r="C975" t="s">
        <v>39</v>
      </c>
      <c r="D975" t="s">
        <v>40</v>
      </c>
      <c r="E975">
        <v>7</v>
      </c>
      <c r="F975" s="6">
        <v>1232</v>
      </c>
      <c r="G975" s="6">
        <v>496.74239999999998</v>
      </c>
    </row>
    <row r="976" spans="1:7" x14ac:dyDescent="0.35">
      <c r="A976" s="5">
        <v>39904</v>
      </c>
      <c r="B976" t="s">
        <v>44</v>
      </c>
      <c r="C976" t="s">
        <v>36</v>
      </c>
      <c r="D976" t="s">
        <v>40</v>
      </c>
      <c r="E976">
        <v>10</v>
      </c>
      <c r="F976" s="6">
        <v>2060</v>
      </c>
      <c r="G976" s="6">
        <v>813.49399999999991</v>
      </c>
    </row>
    <row r="977" spans="1:7" x14ac:dyDescent="0.35">
      <c r="A977" s="5">
        <v>39904</v>
      </c>
      <c r="B977" t="s">
        <v>44</v>
      </c>
      <c r="C977" t="s">
        <v>39</v>
      </c>
      <c r="D977" t="s">
        <v>38</v>
      </c>
      <c r="E977">
        <v>8</v>
      </c>
      <c r="F977" s="6">
        <v>1240</v>
      </c>
      <c r="G977" s="6">
        <v>378.94399999999996</v>
      </c>
    </row>
    <row r="978" spans="1:7" x14ac:dyDescent="0.35">
      <c r="A978" s="5">
        <v>39904</v>
      </c>
      <c r="B978" t="s">
        <v>35</v>
      </c>
      <c r="C978" t="s">
        <v>41</v>
      </c>
      <c r="D978" t="s">
        <v>37</v>
      </c>
      <c r="E978">
        <v>7</v>
      </c>
      <c r="F978" s="6">
        <v>826</v>
      </c>
      <c r="G978" s="6">
        <v>314.29300000000001</v>
      </c>
    </row>
    <row r="979" spans="1:7" x14ac:dyDescent="0.35">
      <c r="A979" s="5">
        <v>39904</v>
      </c>
      <c r="B979" t="s">
        <v>42</v>
      </c>
      <c r="C979" t="s">
        <v>36</v>
      </c>
      <c r="D979" t="s">
        <v>37</v>
      </c>
      <c r="E979">
        <v>6</v>
      </c>
      <c r="F979" s="6">
        <v>984</v>
      </c>
      <c r="G979" s="6">
        <v>432.86160000000001</v>
      </c>
    </row>
    <row r="980" spans="1:7" x14ac:dyDescent="0.35">
      <c r="A980" s="5">
        <v>39904</v>
      </c>
      <c r="B980" t="s">
        <v>43</v>
      </c>
      <c r="C980" t="s">
        <v>39</v>
      </c>
      <c r="D980" t="s">
        <v>40</v>
      </c>
      <c r="E980">
        <v>8</v>
      </c>
      <c r="F980" s="6">
        <v>1504</v>
      </c>
      <c r="G980" s="6">
        <v>655.74400000000003</v>
      </c>
    </row>
    <row r="981" spans="1:7" x14ac:dyDescent="0.35">
      <c r="A981" s="5">
        <v>39904</v>
      </c>
      <c r="B981" t="s">
        <v>35</v>
      </c>
      <c r="C981" t="s">
        <v>36</v>
      </c>
      <c r="D981" t="s">
        <v>40</v>
      </c>
      <c r="E981">
        <v>9</v>
      </c>
      <c r="F981" s="6">
        <v>1665</v>
      </c>
      <c r="G981" s="6">
        <v>719.44650000000001</v>
      </c>
    </row>
    <row r="982" spans="1:7" x14ac:dyDescent="0.35">
      <c r="A982" s="5">
        <v>39904</v>
      </c>
      <c r="B982" t="s">
        <v>44</v>
      </c>
      <c r="C982" t="s">
        <v>36</v>
      </c>
      <c r="D982" t="s">
        <v>37</v>
      </c>
      <c r="E982">
        <v>7</v>
      </c>
      <c r="F982" s="6">
        <v>966</v>
      </c>
      <c r="G982" s="6">
        <v>373.84199999999998</v>
      </c>
    </row>
    <row r="983" spans="1:7" x14ac:dyDescent="0.35">
      <c r="A983" s="5">
        <v>39904</v>
      </c>
      <c r="B983" t="s">
        <v>35</v>
      </c>
      <c r="C983" t="s">
        <v>36</v>
      </c>
      <c r="D983" t="s">
        <v>37</v>
      </c>
      <c r="E983">
        <v>9</v>
      </c>
      <c r="F983" s="6">
        <v>972</v>
      </c>
      <c r="G983" s="6">
        <v>374.31720000000001</v>
      </c>
    </row>
    <row r="984" spans="1:7" x14ac:dyDescent="0.35">
      <c r="A984" s="5">
        <v>39904</v>
      </c>
      <c r="B984" t="s">
        <v>42</v>
      </c>
      <c r="C984" t="s">
        <v>36</v>
      </c>
      <c r="D984" t="s">
        <v>40</v>
      </c>
      <c r="E984">
        <v>6</v>
      </c>
      <c r="F984" s="6">
        <v>984</v>
      </c>
      <c r="G984" s="6">
        <v>399.99599999999998</v>
      </c>
    </row>
    <row r="985" spans="1:7" x14ac:dyDescent="0.35">
      <c r="A985" s="5">
        <v>39904</v>
      </c>
      <c r="B985" t="s">
        <v>42</v>
      </c>
      <c r="C985" t="s">
        <v>41</v>
      </c>
      <c r="D985" t="s">
        <v>38</v>
      </c>
      <c r="E985">
        <v>7</v>
      </c>
      <c r="F985" s="6">
        <v>1022</v>
      </c>
      <c r="G985" s="6">
        <v>449.16899999999998</v>
      </c>
    </row>
    <row r="986" spans="1:7" x14ac:dyDescent="0.35">
      <c r="A986" s="5">
        <v>39904</v>
      </c>
      <c r="B986" t="s">
        <v>42</v>
      </c>
      <c r="C986" t="s">
        <v>41</v>
      </c>
      <c r="D986" t="s">
        <v>37</v>
      </c>
      <c r="E986">
        <v>8</v>
      </c>
      <c r="F986" s="6">
        <v>1672</v>
      </c>
      <c r="G986" s="6">
        <v>575.33519999999999</v>
      </c>
    </row>
    <row r="987" spans="1:7" x14ac:dyDescent="0.35">
      <c r="A987" s="5">
        <v>39904</v>
      </c>
      <c r="B987" t="s">
        <v>44</v>
      </c>
      <c r="C987" t="s">
        <v>39</v>
      </c>
      <c r="D987" t="s">
        <v>37</v>
      </c>
      <c r="E987">
        <v>8</v>
      </c>
      <c r="F987" s="6">
        <v>2128</v>
      </c>
      <c r="G987" s="6">
        <v>673.51200000000006</v>
      </c>
    </row>
    <row r="988" spans="1:7" x14ac:dyDescent="0.35">
      <c r="A988" s="5">
        <v>39904</v>
      </c>
      <c r="B988" t="s">
        <v>43</v>
      </c>
      <c r="C988" t="s">
        <v>39</v>
      </c>
      <c r="D988" t="s">
        <v>38</v>
      </c>
      <c r="E988">
        <v>8</v>
      </c>
      <c r="F988" s="6">
        <v>984</v>
      </c>
      <c r="G988" s="6">
        <v>418.00319999999999</v>
      </c>
    </row>
    <row r="989" spans="1:7" x14ac:dyDescent="0.35">
      <c r="A989" s="5">
        <v>39904</v>
      </c>
      <c r="B989" t="s">
        <v>35</v>
      </c>
      <c r="C989" t="s">
        <v>41</v>
      </c>
      <c r="D989" t="s">
        <v>38</v>
      </c>
      <c r="E989">
        <v>8</v>
      </c>
      <c r="F989" s="6">
        <v>1736</v>
      </c>
      <c r="G989" s="6">
        <v>689.53920000000005</v>
      </c>
    </row>
    <row r="990" spans="1:7" x14ac:dyDescent="0.35">
      <c r="A990" s="5">
        <v>39904</v>
      </c>
      <c r="B990" t="s">
        <v>43</v>
      </c>
      <c r="C990" t="s">
        <v>39</v>
      </c>
      <c r="D990" t="s">
        <v>40</v>
      </c>
      <c r="E990">
        <v>7</v>
      </c>
      <c r="F990" s="6">
        <v>2044</v>
      </c>
      <c r="G990" s="6">
        <v>671.45400000000006</v>
      </c>
    </row>
    <row r="991" spans="1:7" x14ac:dyDescent="0.35">
      <c r="A991" s="5">
        <v>39904</v>
      </c>
      <c r="B991" t="s">
        <v>44</v>
      </c>
      <c r="C991" t="s">
        <v>41</v>
      </c>
      <c r="D991" t="s">
        <v>40</v>
      </c>
      <c r="E991">
        <v>6</v>
      </c>
      <c r="F991" s="6">
        <v>1188</v>
      </c>
      <c r="G991" s="6">
        <v>479.47680000000003</v>
      </c>
    </row>
    <row r="992" spans="1:7" x14ac:dyDescent="0.35">
      <c r="A992" s="5">
        <v>39904</v>
      </c>
      <c r="B992" t="s">
        <v>43</v>
      </c>
      <c r="C992" t="s">
        <v>36</v>
      </c>
      <c r="D992" t="s">
        <v>40</v>
      </c>
      <c r="E992">
        <v>9</v>
      </c>
      <c r="F992" s="6">
        <v>2079</v>
      </c>
      <c r="G992" s="6">
        <v>922.66019999999992</v>
      </c>
    </row>
    <row r="993" spans="1:7" x14ac:dyDescent="0.35">
      <c r="A993" s="5">
        <v>39904</v>
      </c>
      <c r="B993" t="s">
        <v>44</v>
      </c>
      <c r="C993" t="s">
        <v>39</v>
      </c>
      <c r="D993" t="s">
        <v>40</v>
      </c>
      <c r="E993">
        <v>8</v>
      </c>
      <c r="F993" s="6">
        <v>1608</v>
      </c>
      <c r="G993" s="6">
        <v>535.78560000000004</v>
      </c>
    </row>
    <row r="994" spans="1:7" x14ac:dyDescent="0.35">
      <c r="A994" s="5">
        <v>39904</v>
      </c>
      <c r="B994" t="s">
        <v>42</v>
      </c>
      <c r="C994" t="s">
        <v>39</v>
      </c>
      <c r="D994" t="s">
        <v>37</v>
      </c>
      <c r="E994">
        <v>8</v>
      </c>
      <c r="F994" s="6">
        <v>2344</v>
      </c>
      <c r="G994" s="6">
        <v>1008.3888000000001</v>
      </c>
    </row>
    <row r="995" spans="1:7" x14ac:dyDescent="0.35">
      <c r="A995" s="5">
        <v>39904</v>
      </c>
      <c r="B995" t="s">
        <v>42</v>
      </c>
      <c r="C995" t="s">
        <v>39</v>
      </c>
      <c r="D995" t="s">
        <v>38</v>
      </c>
      <c r="E995">
        <v>6</v>
      </c>
      <c r="F995" s="6">
        <v>816</v>
      </c>
      <c r="G995" s="6">
        <v>260.54879999999997</v>
      </c>
    </row>
    <row r="996" spans="1:7" x14ac:dyDescent="0.35">
      <c r="A996" s="5">
        <v>39904</v>
      </c>
      <c r="B996" t="s">
        <v>35</v>
      </c>
      <c r="C996" t="s">
        <v>36</v>
      </c>
      <c r="D996" t="s">
        <v>38</v>
      </c>
      <c r="E996">
        <v>7</v>
      </c>
      <c r="F996" s="6">
        <v>1638</v>
      </c>
      <c r="G996" s="6">
        <v>607.69799999999998</v>
      </c>
    </row>
    <row r="997" spans="1:7" x14ac:dyDescent="0.35">
      <c r="A997" s="5">
        <v>39904</v>
      </c>
      <c r="B997" t="s">
        <v>44</v>
      </c>
      <c r="C997" t="s">
        <v>41</v>
      </c>
      <c r="D997" t="s">
        <v>38</v>
      </c>
      <c r="E997">
        <v>8</v>
      </c>
      <c r="F997" s="6">
        <v>1992</v>
      </c>
      <c r="G997" s="6">
        <v>778.27440000000001</v>
      </c>
    </row>
    <row r="998" spans="1:7" x14ac:dyDescent="0.35">
      <c r="A998" s="5">
        <v>39904</v>
      </c>
      <c r="B998" t="s">
        <v>35</v>
      </c>
      <c r="C998" t="s">
        <v>39</v>
      </c>
      <c r="D998" t="s">
        <v>40</v>
      </c>
      <c r="E998">
        <v>8</v>
      </c>
      <c r="F998" s="6">
        <v>2112</v>
      </c>
      <c r="G998" s="6">
        <v>915.76319999999998</v>
      </c>
    </row>
    <row r="999" spans="1:7" x14ac:dyDescent="0.35">
      <c r="A999" s="5">
        <v>39904</v>
      </c>
      <c r="B999" t="s">
        <v>43</v>
      </c>
      <c r="C999" t="s">
        <v>36</v>
      </c>
      <c r="D999" t="s">
        <v>38</v>
      </c>
      <c r="E999">
        <v>9</v>
      </c>
      <c r="F999" s="6">
        <v>1980</v>
      </c>
      <c r="G999" s="6">
        <v>849.22199999999998</v>
      </c>
    </row>
    <row r="1000" spans="1:7" x14ac:dyDescent="0.35">
      <c r="A1000" s="5">
        <v>39904</v>
      </c>
      <c r="B1000" t="s">
        <v>42</v>
      </c>
      <c r="C1000" t="s">
        <v>36</v>
      </c>
      <c r="D1000" t="s">
        <v>38</v>
      </c>
      <c r="E1000">
        <v>8</v>
      </c>
      <c r="F1000" s="6">
        <v>1208</v>
      </c>
      <c r="G1000" s="6">
        <v>385.83520000000004</v>
      </c>
    </row>
    <row r="1001" spans="1:7" x14ac:dyDescent="0.35">
      <c r="A1001" s="5">
        <v>39904</v>
      </c>
      <c r="B1001" t="s">
        <v>35</v>
      </c>
      <c r="C1001" t="s">
        <v>39</v>
      </c>
      <c r="D1001" t="s">
        <v>37</v>
      </c>
      <c r="E1001">
        <v>7</v>
      </c>
      <c r="F1001" s="6">
        <v>1421</v>
      </c>
      <c r="G1001" s="6">
        <v>482.00319999999999</v>
      </c>
    </row>
    <row r="1002" spans="1:7" x14ac:dyDescent="0.35">
      <c r="A1002" s="5">
        <v>39904</v>
      </c>
      <c r="B1002" t="s">
        <v>35</v>
      </c>
      <c r="C1002" t="s">
        <v>41</v>
      </c>
      <c r="D1002" t="s">
        <v>40</v>
      </c>
      <c r="E1002">
        <v>6</v>
      </c>
      <c r="F1002" s="6">
        <v>648</v>
      </c>
      <c r="G1002" s="6">
        <v>290.56319999999999</v>
      </c>
    </row>
    <row r="1003" spans="1:7" x14ac:dyDescent="0.35">
      <c r="A1003" s="5">
        <v>39904</v>
      </c>
      <c r="B1003" t="s">
        <v>43</v>
      </c>
      <c r="C1003" t="s">
        <v>36</v>
      </c>
      <c r="D1003" t="s">
        <v>40</v>
      </c>
      <c r="E1003">
        <v>6</v>
      </c>
      <c r="F1003" s="6">
        <v>1680</v>
      </c>
      <c r="G1003" s="6">
        <v>653.01599999999996</v>
      </c>
    </row>
    <row r="1004" spans="1:7" x14ac:dyDescent="0.35">
      <c r="A1004" s="5">
        <v>39904</v>
      </c>
      <c r="B1004" t="s">
        <v>44</v>
      </c>
      <c r="C1004" t="s">
        <v>36</v>
      </c>
      <c r="D1004" t="s">
        <v>38</v>
      </c>
      <c r="E1004">
        <v>6</v>
      </c>
      <c r="F1004" s="6">
        <v>954</v>
      </c>
      <c r="G1004" s="6">
        <v>400.58460000000002</v>
      </c>
    </row>
    <row r="1005" spans="1:7" x14ac:dyDescent="0.35">
      <c r="A1005" s="5">
        <v>39904</v>
      </c>
      <c r="B1005" t="s">
        <v>43</v>
      </c>
      <c r="C1005" t="s">
        <v>36</v>
      </c>
      <c r="D1005" t="s">
        <v>40</v>
      </c>
      <c r="E1005">
        <v>6</v>
      </c>
      <c r="F1005" s="6">
        <v>1146</v>
      </c>
      <c r="G1005" s="6">
        <v>508.93860000000001</v>
      </c>
    </row>
    <row r="1006" spans="1:7" x14ac:dyDescent="0.35">
      <c r="A1006" s="5">
        <v>39904</v>
      </c>
      <c r="B1006" t="s">
        <v>35</v>
      </c>
      <c r="C1006" t="s">
        <v>39</v>
      </c>
      <c r="D1006" t="s">
        <v>38</v>
      </c>
      <c r="E1006">
        <v>7</v>
      </c>
      <c r="F1006" s="6">
        <v>1015</v>
      </c>
      <c r="G1006" s="6">
        <v>406.40600000000001</v>
      </c>
    </row>
    <row r="1007" spans="1:7" x14ac:dyDescent="0.35">
      <c r="A1007" s="5">
        <v>39904</v>
      </c>
      <c r="B1007" t="s">
        <v>44</v>
      </c>
      <c r="C1007" t="s">
        <v>41</v>
      </c>
      <c r="D1007" t="s">
        <v>37</v>
      </c>
      <c r="E1007">
        <v>6</v>
      </c>
      <c r="F1007" s="6">
        <v>1608</v>
      </c>
      <c r="G1007" s="6">
        <v>650.91840000000002</v>
      </c>
    </row>
    <row r="1008" spans="1:7" x14ac:dyDescent="0.35">
      <c r="A1008" s="5">
        <v>39904</v>
      </c>
      <c r="B1008" t="s">
        <v>43</v>
      </c>
      <c r="C1008" t="s">
        <v>39</v>
      </c>
      <c r="D1008" t="s">
        <v>40</v>
      </c>
      <c r="E1008">
        <v>10</v>
      </c>
      <c r="F1008" s="6">
        <v>2930</v>
      </c>
      <c r="G1008" s="6">
        <v>1014.0730000000001</v>
      </c>
    </row>
    <row r="1009" spans="1:7" x14ac:dyDescent="0.35">
      <c r="A1009" s="5">
        <v>39904</v>
      </c>
      <c r="B1009" t="s">
        <v>42</v>
      </c>
      <c r="C1009" t="s">
        <v>41</v>
      </c>
      <c r="D1009" t="s">
        <v>40</v>
      </c>
      <c r="E1009">
        <v>9</v>
      </c>
      <c r="F1009" s="6">
        <v>1098</v>
      </c>
      <c r="G1009" s="6">
        <v>417.1302</v>
      </c>
    </row>
    <row r="1010" spans="1:7" x14ac:dyDescent="0.35">
      <c r="A1010" s="5">
        <v>39904</v>
      </c>
      <c r="B1010" t="s">
        <v>43</v>
      </c>
      <c r="C1010" t="s">
        <v>36</v>
      </c>
      <c r="D1010" t="s">
        <v>40</v>
      </c>
      <c r="E1010">
        <v>8</v>
      </c>
      <c r="F1010" s="6">
        <v>1208</v>
      </c>
      <c r="G1010" s="6">
        <v>427.3904</v>
      </c>
    </row>
    <row r="1011" spans="1:7" x14ac:dyDescent="0.35">
      <c r="A1011" s="5">
        <v>39934</v>
      </c>
      <c r="B1011" t="s">
        <v>43</v>
      </c>
      <c r="C1011" t="s">
        <v>36</v>
      </c>
      <c r="D1011" t="s">
        <v>40</v>
      </c>
      <c r="E1011">
        <v>6</v>
      </c>
      <c r="F1011" s="6">
        <v>1176</v>
      </c>
      <c r="G1011" s="6">
        <v>381.37679999999995</v>
      </c>
    </row>
    <row r="1012" spans="1:7" x14ac:dyDescent="0.35">
      <c r="A1012" s="5">
        <v>39934</v>
      </c>
      <c r="B1012" t="s">
        <v>42</v>
      </c>
      <c r="C1012" t="s">
        <v>41</v>
      </c>
      <c r="D1012" t="s">
        <v>37</v>
      </c>
      <c r="E1012">
        <v>9</v>
      </c>
      <c r="F1012" s="6">
        <v>2511</v>
      </c>
      <c r="G1012" s="6">
        <v>759.32640000000004</v>
      </c>
    </row>
    <row r="1013" spans="1:7" x14ac:dyDescent="0.35">
      <c r="A1013" s="5">
        <v>39934</v>
      </c>
      <c r="B1013" t="s">
        <v>44</v>
      </c>
      <c r="C1013" t="s">
        <v>36</v>
      </c>
      <c r="D1013" t="s">
        <v>40</v>
      </c>
      <c r="E1013">
        <v>9</v>
      </c>
      <c r="F1013" s="6">
        <v>2466</v>
      </c>
      <c r="G1013" s="6">
        <v>877.64940000000001</v>
      </c>
    </row>
    <row r="1014" spans="1:7" x14ac:dyDescent="0.35">
      <c r="A1014" s="5">
        <v>39934</v>
      </c>
      <c r="B1014" t="s">
        <v>44</v>
      </c>
      <c r="C1014" t="s">
        <v>41</v>
      </c>
      <c r="D1014" t="s">
        <v>37</v>
      </c>
      <c r="E1014">
        <v>6</v>
      </c>
      <c r="F1014" s="6">
        <v>642</v>
      </c>
      <c r="G1014" s="6">
        <v>235.22880000000001</v>
      </c>
    </row>
    <row r="1015" spans="1:7" x14ac:dyDescent="0.35">
      <c r="A1015" s="5">
        <v>39934</v>
      </c>
      <c r="B1015" t="s">
        <v>44</v>
      </c>
      <c r="C1015" t="s">
        <v>41</v>
      </c>
      <c r="D1015" t="s">
        <v>38</v>
      </c>
      <c r="E1015">
        <v>6</v>
      </c>
      <c r="F1015" s="6">
        <v>1644</v>
      </c>
      <c r="G1015" s="6">
        <v>656.44920000000002</v>
      </c>
    </row>
    <row r="1016" spans="1:7" x14ac:dyDescent="0.35">
      <c r="A1016" s="5">
        <v>39934</v>
      </c>
      <c r="B1016" t="s">
        <v>35</v>
      </c>
      <c r="C1016" t="s">
        <v>39</v>
      </c>
      <c r="D1016" t="s">
        <v>37</v>
      </c>
      <c r="E1016">
        <v>10</v>
      </c>
      <c r="F1016" s="6">
        <v>2100</v>
      </c>
      <c r="G1016" s="6">
        <v>812.28</v>
      </c>
    </row>
    <row r="1017" spans="1:7" x14ac:dyDescent="0.35">
      <c r="A1017" s="5">
        <v>39934</v>
      </c>
      <c r="B1017" t="s">
        <v>44</v>
      </c>
      <c r="C1017" t="s">
        <v>39</v>
      </c>
      <c r="D1017" t="s">
        <v>40</v>
      </c>
      <c r="E1017">
        <v>6</v>
      </c>
      <c r="F1017" s="6">
        <v>1680</v>
      </c>
      <c r="G1017" s="6">
        <v>623.28</v>
      </c>
    </row>
    <row r="1018" spans="1:7" x14ac:dyDescent="0.35">
      <c r="A1018" s="5">
        <v>39934</v>
      </c>
      <c r="B1018" t="s">
        <v>35</v>
      </c>
      <c r="C1018" t="s">
        <v>39</v>
      </c>
      <c r="D1018" t="s">
        <v>38</v>
      </c>
      <c r="E1018">
        <v>6</v>
      </c>
      <c r="F1018" s="6">
        <v>1650</v>
      </c>
      <c r="G1018" s="6">
        <v>502.92</v>
      </c>
    </row>
    <row r="1019" spans="1:7" x14ac:dyDescent="0.35">
      <c r="A1019" s="5">
        <v>39934</v>
      </c>
      <c r="B1019" t="s">
        <v>35</v>
      </c>
      <c r="C1019" t="s">
        <v>41</v>
      </c>
      <c r="D1019" t="s">
        <v>38</v>
      </c>
      <c r="E1019">
        <v>9</v>
      </c>
      <c r="F1019" s="6">
        <v>1251</v>
      </c>
      <c r="G1019" s="6">
        <v>520.16579999999999</v>
      </c>
    </row>
    <row r="1020" spans="1:7" x14ac:dyDescent="0.35">
      <c r="A1020" s="5">
        <v>39934</v>
      </c>
      <c r="B1020" t="s">
        <v>42</v>
      </c>
      <c r="C1020" t="s">
        <v>39</v>
      </c>
      <c r="D1020" t="s">
        <v>38</v>
      </c>
      <c r="E1020">
        <v>9</v>
      </c>
      <c r="F1020" s="6">
        <v>2691</v>
      </c>
      <c r="G1020" s="6">
        <v>1054.8720000000001</v>
      </c>
    </row>
    <row r="1021" spans="1:7" x14ac:dyDescent="0.35">
      <c r="A1021" s="5">
        <v>39934</v>
      </c>
      <c r="B1021" t="s">
        <v>44</v>
      </c>
      <c r="C1021" t="s">
        <v>39</v>
      </c>
      <c r="D1021" t="s">
        <v>37</v>
      </c>
      <c r="E1021">
        <v>9</v>
      </c>
      <c r="F1021" s="6">
        <v>2160</v>
      </c>
      <c r="G1021" s="6">
        <v>937.65599999999995</v>
      </c>
    </row>
    <row r="1022" spans="1:7" x14ac:dyDescent="0.35">
      <c r="A1022" s="5">
        <v>39934</v>
      </c>
      <c r="B1022" t="s">
        <v>35</v>
      </c>
      <c r="C1022" t="s">
        <v>41</v>
      </c>
      <c r="D1022" t="s">
        <v>37</v>
      </c>
      <c r="E1022">
        <v>8</v>
      </c>
      <c r="F1022" s="6">
        <v>1704</v>
      </c>
      <c r="G1022" s="6">
        <v>722.66639999999995</v>
      </c>
    </row>
    <row r="1023" spans="1:7" x14ac:dyDescent="0.35">
      <c r="A1023" s="5">
        <v>39934</v>
      </c>
      <c r="B1023" t="s">
        <v>43</v>
      </c>
      <c r="C1023" t="s">
        <v>36</v>
      </c>
      <c r="D1023" t="s">
        <v>40</v>
      </c>
      <c r="E1023">
        <v>8</v>
      </c>
      <c r="F1023" s="6">
        <v>1320</v>
      </c>
      <c r="G1023" s="6">
        <v>475.33199999999999</v>
      </c>
    </row>
    <row r="1024" spans="1:7" x14ac:dyDescent="0.35">
      <c r="A1024" s="5">
        <v>39934</v>
      </c>
      <c r="B1024" t="s">
        <v>44</v>
      </c>
      <c r="C1024" t="s">
        <v>39</v>
      </c>
      <c r="D1024" t="s">
        <v>38</v>
      </c>
      <c r="E1024">
        <v>10</v>
      </c>
      <c r="F1024" s="6">
        <v>1440</v>
      </c>
      <c r="G1024" s="6">
        <v>640.22400000000005</v>
      </c>
    </row>
    <row r="1025" spans="1:7" x14ac:dyDescent="0.35">
      <c r="A1025" s="5">
        <v>39934</v>
      </c>
      <c r="B1025" t="s">
        <v>35</v>
      </c>
      <c r="C1025" t="s">
        <v>39</v>
      </c>
      <c r="D1025" t="s">
        <v>40</v>
      </c>
      <c r="E1025">
        <v>6</v>
      </c>
      <c r="F1025" s="6">
        <v>1170</v>
      </c>
      <c r="G1025" s="6">
        <v>394.173</v>
      </c>
    </row>
    <row r="1026" spans="1:7" x14ac:dyDescent="0.35">
      <c r="A1026" s="5">
        <v>39934</v>
      </c>
      <c r="B1026" t="s">
        <v>35</v>
      </c>
      <c r="C1026" t="s">
        <v>36</v>
      </c>
      <c r="D1026" t="s">
        <v>37</v>
      </c>
      <c r="E1026">
        <v>8</v>
      </c>
      <c r="F1026" s="6">
        <v>1784</v>
      </c>
      <c r="G1026" s="6">
        <v>698.79279999999994</v>
      </c>
    </row>
    <row r="1027" spans="1:7" x14ac:dyDescent="0.35">
      <c r="A1027" s="5">
        <v>39934</v>
      </c>
      <c r="B1027" t="s">
        <v>43</v>
      </c>
      <c r="C1027" t="s">
        <v>39</v>
      </c>
      <c r="D1027" t="s">
        <v>40</v>
      </c>
      <c r="E1027">
        <v>8</v>
      </c>
      <c r="F1027" s="6">
        <v>1112</v>
      </c>
      <c r="G1027" s="6">
        <v>445.1336</v>
      </c>
    </row>
    <row r="1028" spans="1:7" x14ac:dyDescent="0.35">
      <c r="A1028" s="5">
        <v>39934</v>
      </c>
      <c r="B1028" t="s">
        <v>43</v>
      </c>
      <c r="C1028" t="s">
        <v>39</v>
      </c>
      <c r="D1028" t="s">
        <v>38</v>
      </c>
      <c r="E1028">
        <v>8</v>
      </c>
      <c r="F1028" s="6">
        <v>1744</v>
      </c>
      <c r="G1028" s="6">
        <v>731.25919999999996</v>
      </c>
    </row>
    <row r="1029" spans="1:7" x14ac:dyDescent="0.35">
      <c r="A1029" s="5">
        <v>39934</v>
      </c>
      <c r="B1029" t="s">
        <v>35</v>
      </c>
      <c r="C1029" t="s">
        <v>36</v>
      </c>
      <c r="D1029" t="s">
        <v>40</v>
      </c>
      <c r="E1029">
        <v>8</v>
      </c>
      <c r="F1029" s="6">
        <v>1168</v>
      </c>
      <c r="G1029" s="6">
        <v>505.27679999999998</v>
      </c>
    </row>
    <row r="1030" spans="1:7" x14ac:dyDescent="0.35">
      <c r="A1030" s="5">
        <v>39934</v>
      </c>
      <c r="B1030" t="s">
        <v>42</v>
      </c>
      <c r="C1030" t="s">
        <v>36</v>
      </c>
      <c r="D1030" t="s">
        <v>40</v>
      </c>
      <c r="E1030">
        <v>9</v>
      </c>
      <c r="F1030" s="6">
        <v>1233</v>
      </c>
      <c r="G1030" s="6">
        <v>501.09119999999996</v>
      </c>
    </row>
    <row r="1031" spans="1:7" x14ac:dyDescent="0.35">
      <c r="A1031" s="5">
        <v>39934</v>
      </c>
      <c r="B1031" t="s">
        <v>42</v>
      </c>
      <c r="C1031" t="s">
        <v>41</v>
      </c>
      <c r="D1031" t="s">
        <v>38</v>
      </c>
      <c r="E1031">
        <v>6</v>
      </c>
      <c r="F1031" s="6">
        <v>1536</v>
      </c>
      <c r="G1031" s="6">
        <v>596.42879999999991</v>
      </c>
    </row>
    <row r="1032" spans="1:7" x14ac:dyDescent="0.35">
      <c r="A1032" s="5">
        <v>39934</v>
      </c>
      <c r="B1032" t="s">
        <v>44</v>
      </c>
      <c r="C1032" t="s">
        <v>36</v>
      </c>
      <c r="D1032" t="s">
        <v>38</v>
      </c>
      <c r="E1032">
        <v>7</v>
      </c>
      <c r="F1032" s="6">
        <v>1827</v>
      </c>
      <c r="G1032" s="6">
        <v>624.46860000000004</v>
      </c>
    </row>
    <row r="1033" spans="1:7" x14ac:dyDescent="0.35">
      <c r="A1033" s="5">
        <v>39934</v>
      </c>
      <c r="B1033" t="s">
        <v>42</v>
      </c>
      <c r="C1033" t="s">
        <v>41</v>
      </c>
      <c r="D1033" t="s">
        <v>40</v>
      </c>
      <c r="E1033">
        <v>7</v>
      </c>
      <c r="F1033" s="6">
        <v>756</v>
      </c>
      <c r="G1033" s="6">
        <v>317.97359999999998</v>
      </c>
    </row>
    <row r="1034" spans="1:7" x14ac:dyDescent="0.35">
      <c r="A1034" s="5">
        <v>39934</v>
      </c>
      <c r="B1034" t="s">
        <v>42</v>
      </c>
      <c r="C1034" t="s">
        <v>36</v>
      </c>
      <c r="D1034" t="s">
        <v>38</v>
      </c>
      <c r="E1034">
        <v>8</v>
      </c>
      <c r="F1034" s="6">
        <v>1176</v>
      </c>
      <c r="G1034" s="6">
        <v>411.7176</v>
      </c>
    </row>
    <row r="1035" spans="1:7" x14ac:dyDescent="0.35">
      <c r="A1035" s="5">
        <v>39934</v>
      </c>
      <c r="B1035" t="s">
        <v>35</v>
      </c>
      <c r="C1035" t="s">
        <v>41</v>
      </c>
      <c r="D1035" t="s">
        <v>40</v>
      </c>
      <c r="E1035">
        <v>8</v>
      </c>
      <c r="F1035" s="6">
        <v>1392</v>
      </c>
      <c r="G1035" s="6">
        <v>591.04319999999996</v>
      </c>
    </row>
    <row r="1036" spans="1:7" x14ac:dyDescent="0.35">
      <c r="A1036" s="5">
        <v>39934</v>
      </c>
      <c r="B1036" t="s">
        <v>42</v>
      </c>
      <c r="C1036" t="s">
        <v>39</v>
      </c>
      <c r="D1036" t="s">
        <v>37</v>
      </c>
      <c r="E1036">
        <v>8</v>
      </c>
      <c r="F1036" s="6">
        <v>1896</v>
      </c>
      <c r="G1036" s="6">
        <v>641.0376</v>
      </c>
    </row>
    <row r="1037" spans="1:7" x14ac:dyDescent="0.35">
      <c r="A1037" s="5">
        <v>39934</v>
      </c>
      <c r="B1037" t="s">
        <v>35</v>
      </c>
      <c r="C1037" t="s">
        <v>36</v>
      </c>
      <c r="D1037" t="s">
        <v>38</v>
      </c>
      <c r="E1037">
        <v>9</v>
      </c>
      <c r="F1037" s="6">
        <v>1512</v>
      </c>
      <c r="G1037" s="6">
        <v>660.13919999999996</v>
      </c>
    </row>
    <row r="1038" spans="1:7" x14ac:dyDescent="0.35">
      <c r="A1038" s="5">
        <v>39934</v>
      </c>
      <c r="B1038" t="s">
        <v>43</v>
      </c>
      <c r="C1038" t="s">
        <v>36</v>
      </c>
      <c r="D1038" t="s">
        <v>40</v>
      </c>
      <c r="E1038">
        <v>8</v>
      </c>
      <c r="F1038" s="6">
        <v>1408</v>
      </c>
      <c r="G1038" s="6">
        <v>437.32479999999998</v>
      </c>
    </row>
    <row r="1039" spans="1:7" x14ac:dyDescent="0.35">
      <c r="A1039" s="5">
        <v>39934</v>
      </c>
      <c r="B1039" t="s">
        <v>43</v>
      </c>
      <c r="C1039" t="s">
        <v>39</v>
      </c>
      <c r="D1039" t="s">
        <v>40</v>
      </c>
      <c r="E1039">
        <v>7</v>
      </c>
      <c r="F1039" s="6">
        <v>882</v>
      </c>
      <c r="G1039" s="6">
        <v>394.34219999999999</v>
      </c>
    </row>
    <row r="1040" spans="1:7" x14ac:dyDescent="0.35">
      <c r="A1040" s="5">
        <v>39934</v>
      </c>
      <c r="B1040" t="s">
        <v>43</v>
      </c>
      <c r="C1040" t="s">
        <v>36</v>
      </c>
      <c r="D1040" t="s">
        <v>38</v>
      </c>
      <c r="E1040">
        <v>6</v>
      </c>
      <c r="F1040" s="6">
        <v>1722</v>
      </c>
      <c r="G1040" s="6">
        <v>697.41000000000008</v>
      </c>
    </row>
    <row r="1041" spans="1:7" x14ac:dyDescent="0.35">
      <c r="A1041" s="5">
        <v>39934</v>
      </c>
      <c r="B1041" t="s">
        <v>42</v>
      </c>
      <c r="C1041" t="s">
        <v>36</v>
      </c>
      <c r="D1041" t="s">
        <v>37</v>
      </c>
      <c r="E1041">
        <v>7</v>
      </c>
      <c r="F1041" s="6">
        <v>924</v>
      </c>
      <c r="G1041" s="6">
        <v>303.2568</v>
      </c>
    </row>
    <row r="1042" spans="1:7" x14ac:dyDescent="0.35">
      <c r="A1042" s="5">
        <v>39934</v>
      </c>
      <c r="B1042" t="s">
        <v>44</v>
      </c>
      <c r="C1042" t="s">
        <v>36</v>
      </c>
      <c r="D1042" t="s">
        <v>37</v>
      </c>
      <c r="E1042">
        <v>9</v>
      </c>
      <c r="F1042" s="6">
        <v>2385</v>
      </c>
      <c r="G1042" s="6">
        <v>777.0329999999999</v>
      </c>
    </row>
    <row r="1043" spans="1:7" x14ac:dyDescent="0.35">
      <c r="A1043" s="5">
        <v>39934</v>
      </c>
      <c r="B1043" t="s">
        <v>44</v>
      </c>
      <c r="C1043" t="s">
        <v>41</v>
      </c>
      <c r="D1043" t="s">
        <v>40</v>
      </c>
      <c r="E1043">
        <v>6</v>
      </c>
      <c r="F1043" s="6">
        <v>984</v>
      </c>
      <c r="G1043" s="6">
        <v>313.30560000000003</v>
      </c>
    </row>
    <row r="1044" spans="1:7" x14ac:dyDescent="0.35">
      <c r="A1044" s="5">
        <v>39934</v>
      </c>
      <c r="B1044" t="s">
        <v>43</v>
      </c>
      <c r="C1044" t="s">
        <v>39</v>
      </c>
      <c r="D1044" t="s">
        <v>40</v>
      </c>
      <c r="E1044">
        <v>8</v>
      </c>
      <c r="F1044" s="6">
        <v>1696</v>
      </c>
      <c r="G1044" s="6">
        <v>512.53120000000001</v>
      </c>
    </row>
    <row r="1045" spans="1:7" x14ac:dyDescent="0.35">
      <c r="A1045" s="5">
        <v>39934</v>
      </c>
      <c r="B1045" t="s">
        <v>42</v>
      </c>
      <c r="C1045" t="s">
        <v>39</v>
      </c>
      <c r="D1045" t="s">
        <v>40</v>
      </c>
      <c r="E1045">
        <v>8</v>
      </c>
      <c r="F1045" s="6">
        <v>1192</v>
      </c>
      <c r="G1045" s="6">
        <v>516.61279999999999</v>
      </c>
    </row>
    <row r="1046" spans="1:7" x14ac:dyDescent="0.35">
      <c r="A1046" s="5">
        <v>39934</v>
      </c>
      <c r="B1046" t="s">
        <v>43</v>
      </c>
      <c r="C1046" t="s">
        <v>36</v>
      </c>
      <c r="D1046" t="s">
        <v>40</v>
      </c>
      <c r="E1046">
        <v>8</v>
      </c>
      <c r="F1046" s="6">
        <v>2048</v>
      </c>
      <c r="G1046" s="6">
        <v>846.4384</v>
      </c>
    </row>
    <row r="1047" spans="1:7" x14ac:dyDescent="0.35">
      <c r="A1047" s="5">
        <v>39965</v>
      </c>
      <c r="B1047" t="s">
        <v>35</v>
      </c>
      <c r="C1047" t="s">
        <v>41</v>
      </c>
      <c r="D1047" t="s">
        <v>40</v>
      </c>
      <c r="E1047">
        <v>6</v>
      </c>
      <c r="F1047" s="6">
        <v>1434</v>
      </c>
      <c r="G1047" s="6">
        <v>556.39200000000005</v>
      </c>
    </row>
    <row r="1048" spans="1:7" x14ac:dyDescent="0.35">
      <c r="A1048" s="5">
        <v>39965</v>
      </c>
      <c r="B1048" t="s">
        <v>43</v>
      </c>
      <c r="C1048" t="s">
        <v>36</v>
      </c>
      <c r="D1048" t="s">
        <v>38</v>
      </c>
      <c r="E1048">
        <v>8</v>
      </c>
      <c r="F1048" s="6">
        <v>1656</v>
      </c>
      <c r="G1048" s="6">
        <v>582.74639999999999</v>
      </c>
    </row>
    <row r="1049" spans="1:7" x14ac:dyDescent="0.35">
      <c r="A1049" s="5">
        <v>39965</v>
      </c>
      <c r="B1049" t="s">
        <v>44</v>
      </c>
      <c r="C1049" t="s">
        <v>36</v>
      </c>
      <c r="D1049" t="s">
        <v>38</v>
      </c>
      <c r="E1049">
        <v>8</v>
      </c>
      <c r="F1049" s="6">
        <v>1600</v>
      </c>
      <c r="G1049" s="6">
        <v>651.19999999999993</v>
      </c>
    </row>
    <row r="1050" spans="1:7" x14ac:dyDescent="0.35">
      <c r="A1050" s="5">
        <v>39965</v>
      </c>
      <c r="B1050" t="s">
        <v>42</v>
      </c>
      <c r="C1050" t="s">
        <v>39</v>
      </c>
      <c r="D1050" t="s">
        <v>40</v>
      </c>
      <c r="E1050">
        <v>8</v>
      </c>
      <c r="F1050" s="6">
        <v>2080</v>
      </c>
      <c r="G1050" s="6">
        <v>736.94399999999996</v>
      </c>
    </row>
    <row r="1051" spans="1:7" x14ac:dyDescent="0.35">
      <c r="A1051" s="5">
        <v>39965</v>
      </c>
      <c r="B1051" t="s">
        <v>42</v>
      </c>
      <c r="C1051" t="s">
        <v>41</v>
      </c>
      <c r="D1051" t="s">
        <v>38</v>
      </c>
      <c r="E1051">
        <v>10</v>
      </c>
      <c r="F1051" s="6">
        <v>1660</v>
      </c>
      <c r="G1051" s="6">
        <v>544.48</v>
      </c>
    </row>
    <row r="1052" spans="1:7" x14ac:dyDescent="0.35">
      <c r="A1052" s="5">
        <v>39965</v>
      </c>
      <c r="B1052" t="s">
        <v>44</v>
      </c>
      <c r="C1052" t="s">
        <v>41</v>
      </c>
      <c r="D1052" t="s">
        <v>38</v>
      </c>
      <c r="E1052">
        <v>9</v>
      </c>
      <c r="F1052" s="6">
        <v>945</v>
      </c>
      <c r="G1052" s="6">
        <v>302.40000000000003</v>
      </c>
    </row>
    <row r="1053" spans="1:7" x14ac:dyDescent="0.35">
      <c r="A1053" s="5">
        <v>39965</v>
      </c>
      <c r="B1053" t="s">
        <v>42</v>
      </c>
      <c r="C1053" t="s">
        <v>36</v>
      </c>
      <c r="D1053" t="s">
        <v>37</v>
      </c>
      <c r="E1053">
        <v>10</v>
      </c>
      <c r="F1053" s="6">
        <v>2930</v>
      </c>
      <c r="G1053" s="6">
        <v>1186.6500000000001</v>
      </c>
    </row>
    <row r="1054" spans="1:7" x14ac:dyDescent="0.35">
      <c r="A1054" s="5">
        <v>39965</v>
      </c>
      <c r="B1054" t="s">
        <v>44</v>
      </c>
      <c r="C1054" t="s">
        <v>39</v>
      </c>
      <c r="D1054" t="s">
        <v>40</v>
      </c>
      <c r="E1054">
        <v>7</v>
      </c>
      <c r="F1054" s="6">
        <v>1512</v>
      </c>
      <c r="G1054" s="6">
        <v>551.88</v>
      </c>
    </row>
    <row r="1055" spans="1:7" x14ac:dyDescent="0.35">
      <c r="A1055" s="5">
        <v>39965</v>
      </c>
      <c r="B1055" t="s">
        <v>43</v>
      </c>
      <c r="C1055" t="s">
        <v>36</v>
      </c>
      <c r="D1055" t="s">
        <v>40</v>
      </c>
      <c r="E1055">
        <v>10</v>
      </c>
      <c r="F1055" s="6">
        <v>1510</v>
      </c>
      <c r="G1055" s="6">
        <v>592.37299999999993</v>
      </c>
    </row>
    <row r="1056" spans="1:7" x14ac:dyDescent="0.35">
      <c r="A1056" s="5">
        <v>39965</v>
      </c>
      <c r="B1056" t="s">
        <v>43</v>
      </c>
      <c r="C1056" t="s">
        <v>39</v>
      </c>
      <c r="D1056" t="s">
        <v>38</v>
      </c>
      <c r="E1056">
        <v>6</v>
      </c>
      <c r="F1056" s="6">
        <v>1698</v>
      </c>
      <c r="G1056" s="6">
        <v>579.86700000000008</v>
      </c>
    </row>
    <row r="1057" spans="1:7" x14ac:dyDescent="0.35">
      <c r="A1057" s="5">
        <v>39965</v>
      </c>
      <c r="B1057" t="s">
        <v>44</v>
      </c>
      <c r="C1057" t="s">
        <v>41</v>
      </c>
      <c r="D1057" t="s">
        <v>37</v>
      </c>
      <c r="E1057">
        <v>7</v>
      </c>
      <c r="F1057" s="6">
        <v>1015</v>
      </c>
      <c r="G1057" s="6">
        <v>339.61900000000003</v>
      </c>
    </row>
    <row r="1058" spans="1:7" x14ac:dyDescent="0.35">
      <c r="A1058" s="5">
        <v>39965</v>
      </c>
      <c r="B1058" t="s">
        <v>42</v>
      </c>
      <c r="C1058" t="s">
        <v>36</v>
      </c>
      <c r="D1058" t="s">
        <v>38</v>
      </c>
      <c r="E1058">
        <v>10</v>
      </c>
      <c r="F1058" s="6">
        <v>1890</v>
      </c>
      <c r="G1058" s="6">
        <v>602.91</v>
      </c>
    </row>
    <row r="1059" spans="1:7" x14ac:dyDescent="0.35">
      <c r="A1059" s="5">
        <v>39965</v>
      </c>
      <c r="B1059" t="s">
        <v>35</v>
      </c>
      <c r="C1059" t="s">
        <v>41</v>
      </c>
      <c r="D1059" t="s">
        <v>38</v>
      </c>
      <c r="E1059">
        <v>7</v>
      </c>
      <c r="F1059" s="6">
        <v>2079</v>
      </c>
      <c r="G1059" s="6">
        <v>816.83910000000003</v>
      </c>
    </row>
    <row r="1060" spans="1:7" x14ac:dyDescent="0.35">
      <c r="A1060" s="5">
        <v>39965</v>
      </c>
      <c r="B1060" t="s">
        <v>44</v>
      </c>
      <c r="C1060" t="s">
        <v>41</v>
      </c>
      <c r="D1060" t="s">
        <v>40</v>
      </c>
      <c r="E1060">
        <v>9</v>
      </c>
      <c r="F1060" s="6">
        <v>2097</v>
      </c>
      <c r="G1060" s="6">
        <v>867.94830000000002</v>
      </c>
    </row>
    <row r="1061" spans="1:7" x14ac:dyDescent="0.35">
      <c r="A1061" s="5">
        <v>39965</v>
      </c>
      <c r="B1061" t="s">
        <v>42</v>
      </c>
      <c r="C1061" t="s">
        <v>36</v>
      </c>
      <c r="D1061" t="s">
        <v>40</v>
      </c>
      <c r="E1061">
        <v>10</v>
      </c>
      <c r="F1061" s="6">
        <v>1490</v>
      </c>
      <c r="G1061" s="6">
        <v>560.83600000000001</v>
      </c>
    </row>
    <row r="1062" spans="1:7" x14ac:dyDescent="0.35">
      <c r="A1062" s="5">
        <v>39965</v>
      </c>
      <c r="B1062" t="s">
        <v>43</v>
      </c>
      <c r="C1062" t="s">
        <v>39</v>
      </c>
      <c r="D1062" t="s">
        <v>40</v>
      </c>
      <c r="E1062">
        <v>8</v>
      </c>
      <c r="F1062" s="6">
        <v>928</v>
      </c>
      <c r="G1062" s="6">
        <v>416.9504</v>
      </c>
    </row>
    <row r="1063" spans="1:7" x14ac:dyDescent="0.35">
      <c r="A1063" s="5">
        <v>39965</v>
      </c>
      <c r="B1063" t="s">
        <v>42</v>
      </c>
      <c r="C1063" t="s">
        <v>39</v>
      </c>
      <c r="D1063" t="s">
        <v>37</v>
      </c>
      <c r="E1063">
        <v>9</v>
      </c>
      <c r="F1063" s="6">
        <v>1071</v>
      </c>
      <c r="G1063" s="6">
        <v>421.33140000000003</v>
      </c>
    </row>
    <row r="1064" spans="1:7" x14ac:dyDescent="0.35">
      <c r="A1064" s="5">
        <v>39965</v>
      </c>
      <c r="B1064" t="s">
        <v>43</v>
      </c>
      <c r="C1064" t="s">
        <v>39</v>
      </c>
      <c r="D1064" t="s">
        <v>40</v>
      </c>
      <c r="E1064">
        <v>9</v>
      </c>
      <c r="F1064" s="6">
        <v>1611</v>
      </c>
      <c r="G1064" s="6">
        <v>484.42770000000002</v>
      </c>
    </row>
    <row r="1065" spans="1:7" x14ac:dyDescent="0.35">
      <c r="A1065" s="5">
        <v>39965</v>
      </c>
      <c r="B1065" t="s">
        <v>43</v>
      </c>
      <c r="C1065" t="s">
        <v>39</v>
      </c>
      <c r="D1065" t="s">
        <v>40</v>
      </c>
      <c r="E1065">
        <v>8</v>
      </c>
      <c r="F1065" s="6">
        <v>1656</v>
      </c>
      <c r="G1065" s="6">
        <v>606.75840000000005</v>
      </c>
    </row>
    <row r="1066" spans="1:7" x14ac:dyDescent="0.35">
      <c r="A1066" s="5">
        <v>39965</v>
      </c>
      <c r="B1066" t="s">
        <v>44</v>
      </c>
      <c r="C1066" t="s">
        <v>39</v>
      </c>
      <c r="D1066" t="s">
        <v>37</v>
      </c>
      <c r="E1066">
        <v>6</v>
      </c>
      <c r="F1066" s="6">
        <v>1590</v>
      </c>
      <c r="G1066" s="6">
        <v>650.94600000000003</v>
      </c>
    </row>
    <row r="1067" spans="1:7" x14ac:dyDescent="0.35">
      <c r="A1067" s="5">
        <v>39965</v>
      </c>
      <c r="B1067" t="s">
        <v>35</v>
      </c>
      <c r="C1067" t="s">
        <v>36</v>
      </c>
      <c r="D1067" t="s">
        <v>37</v>
      </c>
      <c r="E1067">
        <v>6</v>
      </c>
      <c r="F1067" s="6">
        <v>960</v>
      </c>
      <c r="G1067" s="6">
        <v>318.91199999999998</v>
      </c>
    </row>
    <row r="1068" spans="1:7" x14ac:dyDescent="0.35">
      <c r="A1068" s="5">
        <v>39965</v>
      </c>
      <c r="B1068" t="s">
        <v>42</v>
      </c>
      <c r="C1068" t="s">
        <v>41</v>
      </c>
      <c r="D1068" t="s">
        <v>37</v>
      </c>
      <c r="E1068">
        <v>6</v>
      </c>
      <c r="F1068" s="6">
        <v>714</v>
      </c>
      <c r="G1068" s="6">
        <v>229.05119999999999</v>
      </c>
    </row>
    <row r="1069" spans="1:7" x14ac:dyDescent="0.35">
      <c r="A1069" s="5">
        <v>39965</v>
      </c>
      <c r="B1069" t="s">
        <v>44</v>
      </c>
      <c r="C1069" t="s">
        <v>36</v>
      </c>
      <c r="D1069" t="s">
        <v>37</v>
      </c>
      <c r="E1069">
        <v>9</v>
      </c>
      <c r="F1069" s="6">
        <v>2628</v>
      </c>
      <c r="G1069" s="6">
        <v>1054.0907999999999</v>
      </c>
    </row>
    <row r="1070" spans="1:7" x14ac:dyDescent="0.35">
      <c r="A1070" s="5">
        <v>39965</v>
      </c>
      <c r="B1070" t="s">
        <v>44</v>
      </c>
      <c r="C1070" t="s">
        <v>39</v>
      </c>
      <c r="D1070" t="s">
        <v>38</v>
      </c>
      <c r="E1070">
        <v>10</v>
      </c>
      <c r="F1070" s="6">
        <v>2660</v>
      </c>
      <c r="G1070" s="6">
        <v>1008.14</v>
      </c>
    </row>
    <row r="1071" spans="1:7" x14ac:dyDescent="0.35">
      <c r="A1071" s="5">
        <v>39965</v>
      </c>
      <c r="B1071" t="s">
        <v>35</v>
      </c>
      <c r="C1071" t="s">
        <v>36</v>
      </c>
      <c r="D1071" t="s">
        <v>40</v>
      </c>
      <c r="E1071">
        <v>8</v>
      </c>
      <c r="F1071" s="6">
        <v>1968</v>
      </c>
      <c r="G1071" s="6">
        <v>879.69600000000003</v>
      </c>
    </row>
    <row r="1072" spans="1:7" x14ac:dyDescent="0.35">
      <c r="A1072" s="5">
        <v>39965</v>
      </c>
      <c r="B1072" t="s">
        <v>42</v>
      </c>
      <c r="C1072" t="s">
        <v>41</v>
      </c>
      <c r="D1072" t="s">
        <v>40</v>
      </c>
      <c r="E1072">
        <v>8</v>
      </c>
      <c r="F1072" s="6">
        <v>1296</v>
      </c>
      <c r="G1072" s="6">
        <v>444.00960000000003</v>
      </c>
    </row>
    <row r="1073" spans="1:7" x14ac:dyDescent="0.35">
      <c r="A1073" s="5">
        <v>39965</v>
      </c>
      <c r="B1073" t="s">
        <v>43</v>
      </c>
      <c r="C1073" t="s">
        <v>36</v>
      </c>
      <c r="D1073" t="s">
        <v>40</v>
      </c>
      <c r="E1073">
        <v>8</v>
      </c>
      <c r="F1073" s="6">
        <v>1672</v>
      </c>
      <c r="G1073" s="6">
        <v>717.12080000000003</v>
      </c>
    </row>
    <row r="1074" spans="1:7" x14ac:dyDescent="0.35">
      <c r="A1074" s="5">
        <v>39965</v>
      </c>
      <c r="B1074" t="s">
        <v>43</v>
      </c>
      <c r="C1074" t="s">
        <v>36</v>
      </c>
      <c r="D1074" t="s">
        <v>40</v>
      </c>
      <c r="E1074">
        <v>7</v>
      </c>
      <c r="F1074" s="6">
        <v>1575</v>
      </c>
      <c r="G1074" s="6">
        <v>492.97500000000002</v>
      </c>
    </row>
    <row r="1075" spans="1:7" x14ac:dyDescent="0.35">
      <c r="A1075" s="5">
        <v>39965</v>
      </c>
      <c r="B1075" t="s">
        <v>35</v>
      </c>
      <c r="C1075" t="s">
        <v>41</v>
      </c>
      <c r="D1075" t="s">
        <v>37</v>
      </c>
      <c r="E1075">
        <v>7</v>
      </c>
      <c r="F1075" s="6">
        <v>1316</v>
      </c>
      <c r="G1075" s="6">
        <v>447.57159999999999</v>
      </c>
    </row>
    <row r="1076" spans="1:7" x14ac:dyDescent="0.35">
      <c r="A1076" s="5">
        <v>39965</v>
      </c>
      <c r="B1076" t="s">
        <v>35</v>
      </c>
      <c r="C1076" t="s">
        <v>36</v>
      </c>
      <c r="D1076" t="s">
        <v>38</v>
      </c>
      <c r="E1076">
        <v>9</v>
      </c>
      <c r="F1076" s="6">
        <v>1125</v>
      </c>
      <c r="G1076" s="6">
        <v>462.48750000000001</v>
      </c>
    </row>
    <row r="1077" spans="1:7" x14ac:dyDescent="0.35">
      <c r="A1077" s="5">
        <v>39965</v>
      </c>
      <c r="B1077" t="s">
        <v>35</v>
      </c>
      <c r="C1077" t="s">
        <v>39</v>
      </c>
      <c r="D1077" t="s">
        <v>38</v>
      </c>
      <c r="E1077">
        <v>6</v>
      </c>
      <c r="F1077" s="6">
        <v>1020</v>
      </c>
      <c r="G1077" s="6">
        <v>426.46200000000005</v>
      </c>
    </row>
    <row r="1078" spans="1:7" x14ac:dyDescent="0.35">
      <c r="A1078" s="5">
        <v>39965</v>
      </c>
      <c r="B1078" t="s">
        <v>43</v>
      </c>
      <c r="C1078" t="s">
        <v>36</v>
      </c>
      <c r="D1078" t="s">
        <v>40</v>
      </c>
      <c r="E1078">
        <v>7</v>
      </c>
      <c r="F1078" s="6">
        <v>1666</v>
      </c>
      <c r="G1078" s="6">
        <v>680.06119999999999</v>
      </c>
    </row>
    <row r="1079" spans="1:7" x14ac:dyDescent="0.35">
      <c r="A1079" s="5">
        <v>39965</v>
      </c>
      <c r="B1079" t="s">
        <v>42</v>
      </c>
      <c r="C1079" t="s">
        <v>39</v>
      </c>
      <c r="D1079" t="s">
        <v>38</v>
      </c>
      <c r="E1079">
        <v>7</v>
      </c>
      <c r="F1079" s="6">
        <v>861</v>
      </c>
      <c r="G1079" s="6">
        <v>385.64190000000002</v>
      </c>
    </row>
    <row r="1080" spans="1:7" x14ac:dyDescent="0.35">
      <c r="A1080" s="5">
        <v>39965</v>
      </c>
      <c r="B1080" t="s">
        <v>35</v>
      </c>
      <c r="C1080" t="s">
        <v>39</v>
      </c>
      <c r="D1080" t="s">
        <v>37</v>
      </c>
      <c r="E1080">
        <v>9</v>
      </c>
      <c r="F1080" s="6">
        <v>2088</v>
      </c>
      <c r="G1080" s="6">
        <v>908.69759999999997</v>
      </c>
    </row>
    <row r="1081" spans="1:7" x14ac:dyDescent="0.35">
      <c r="A1081" s="5">
        <v>39965</v>
      </c>
      <c r="B1081" t="s">
        <v>44</v>
      </c>
      <c r="C1081" t="s">
        <v>36</v>
      </c>
      <c r="D1081" t="s">
        <v>40</v>
      </c>
      <c r="E1081">
        <v>8</v>
      </c>
      <c r="F1081" s="6">
        <v>1584</v>
      </c>
      <c r="G1081" s="6">
        <v>547.11360000000002</v>
      </c>
    </row>
    <row r="1082" spans="1:7" x14ac:dyDescent="0.35">
      <c r="A1082" s="5">
        <v>39965</v>
      </c>
      <c r="B1082" t="s">
        <v>35</v>
      </c>
      <c r="C1082" t="s">
        <v>39</v>
      </c>
      <c r="D1082" t="s">
        <v>40</v>
      </c>
      <c r="E1082">
        <v>6</v>
      </c>
      <c r="F1082" s="6">
        <v>1602</v>
      </c>
      <c r="G1082" s="6">
        <v>640.15920000000006</v>
      </c>
    </row>
  </sheetData>
  <dataValidations count="3">
    <dataValidation type="list" allowBlank="1" showInputMessage="1" showErrorMessage="1" sqref="N4" xr:uid="{4F961415-790F-4548-AB8E-4EAEC457E78B}">
      <formula1>_xlfn.ANCHORARRAY(I5)</formula1>
    </dataValidation>
    <dataValidation type="list" allowBlank="1" showInputMessage="1" showErrorMessage="1" sqref="N5" xr:uid="{90CC2BE2-CBEE-42DF-992E-53D5A6C8CA2C}">
      <formula1>_xlfn.ANCHORARRAY(J5)</formula1>
    </dataValidation>
    <dataValidation type="list" allowBlank="1" showInputMessage="1" showErrorMessage="1" sqref="N6" xr:uid="{64A958F9-19EF-451A-B738-B2526BECABCF}">
      <formula1>_xlfn.ANCHORARRAY(K5)</formula1>
    </dataValidation>
  </dataValidations>
  <pageMargins left="0.7" right="0.7" top="0.75" bottom="0.75" header="0.3" footer="0.3"/>
  <pageSetup orientation="portrait" horizontalDpi="1200" verticalDpi="1200" r:id="rId2"/>
  <drawing r:id="rId3"/>
  <tableParts count="1">
    <tablePart r:id="rId4"/>
  </tableParts>
  <extLst>
    <ext xmlns:x14="http://schemas.microsoft.com/office/spreadsheetml/2009/9/main" uri="{A8765BA9-456A-4dab-B4F3-ACF838C121DE}">
      <x14:slicerList>
        <x14:slicer r:id="rId5"/>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516E2-8BFF-48B6-AA3B-B3EA34EADE01}">
  <dimension ref="A1:O1081"/>
  <sheetViews>
    <sheetView workbookViewId="0">
      <selection activeCell="I3" sqref="I3"/>
    </sheetView>
  </sheetViews>
  <sheetFormatPr defaultRowHeight="14.5" x14ac:dyDescent="0.35"/>
  <cols>
    <col min="1" max="1" width="10.81640625" customWidth="1"/>
    <col min="2" max="2" width="12.1796875" customWidth="1"/>
    <col min="3" max="3" width="9.6328125" customWidth="1"/>
    <col min="4" max="4" width="10.1796875" bestFit="1" customWidth="1"/>
    <col min="5" max="5" width="10.81640625" customWidth="1"/>
    <col min="6" max="7" width="13.81640625" style="4" customWidth="1"/>
    <col min="8" max="8" width="2.6328125" customWidth="1"/>
    <col min="9" max="9" width="12" bestFit="1" customWidth="1"/>
    <col min="10" max="10" width="6.54296875" bestFit="1" customWidth="1"/>
    <col min="11" max="11" width="9.1796875" bestFit="1" customWidth="1"/>
    <col min="12" max="12" width="2.6328125" customWidth="1"/>
  </cols>
  <sheetData>
    <row r="1" spans="1:15" ht="15" thickBot="1" x14ac:dyDescent="0.4">
      <c r="E1" s="3"/>
      <c r="I1" s="11" t="s">
        <v>47</v>
      </c>
      <c r="J1" s="11"/>
      <c r="K1" s="11"/>
    </row>
    <row r="2" spans="1:15" ht="29.5" thickBot="1" x14ac:dyDescent="0.4">
      <c r="A2" t="s">
        <v>29</v>
      </c>
      <c r="B2" t="s">
        <v>45</v>
      </c>
      <c r="C2" t="s">
        <v>30</v>
      </c>
      <c r="D2" t="s">
        <v>31</v>
      </c>
      <c r="E2" s="3" t="s">
        <v>32</v>
      </c>
      <c r="F2" t="s">
        <v>33</v>
      </c>
      <c r="G2" t="s">
        <v>34</v>
      </c>
      <c r="I2" s="8" t="s">
        <v>45</v>
      </c>
      <c r="J2" s="8" t="s">
        <v>30</v>
      </c>
      <c r="K2" s="8" t="s">
        <v>31</v>
      </c>
      <c r="M2" s="9" t="s">
        <v>46</v>
      </c>
      <c r="N2" s="10"/>
      <c r="O2" s="10"/>
    </row>
    <row r="3" spans="1:15" x14ac:dyDescent="0.35">
      <c r="A3" s="5">
        <v>39083</v>
      </c>
      <c r="B3" t="s">
        <v>43</v>
      </c>
      <c r="C3" t="s">
        <v>36</v>
      </c>
      <c r="D3" t="s">
        <v>38</v>
      </c>
      <c r="E3">
        <v>6</v>
      </c>
      <c r="F3" s="6">
        <v>966</v>
      </c>
      <c r="G3" s="6">
        <v>329.69580000000002</v>
      </c>
      <c r="I3" t="str" cm="1">
        <f t="array" ref="I3:I6">_xlfn.UNIQUE(TblData[Salespersons])</f>
        <v>Maria</v>
      </c>
      <c r="J3" t="str" cm="1">
        <f t="array" ref="J3:J5">_xlfn.UNIQUE(TblData[Region])</f>
        <v>North</v>
      </c>
      <c r="K3" t="str" cm="1">
        <f t="array" ref="K3:K5">_xlfn.UNIQUE(TblData[Product])</f>
        <v>RapidZoo</v>
      </c>
      <c r="M3" t="s">
        <v>43</v>
      </c>
      <c r="N3" t="s">
        <v>36</v>
      </c>
      <c r="O3" t="s">
        <v>38</v>
      </c>
    </row>
    <row r="4" spans="1:15" x14ac:dyDescent="0.35">
      <c r="A4" s="5">
        <v>39114</v>
      </c>
      <c r="B4" t="s">
        <v>43</v>
      </c>
      <c r="C4" t="s">
        <v>36</v>
      </c>
      <c r="D4" t="s">
        <v>38</v>
      </c>
      <c r="E4">
        <v>6</v>
      </c>
      <c r="F4" s="6">
        <v>828</v>
      </c>
      <c r="G4" s="6">
        <v>360.67680000000001</v>
      </c>
      <c r="I4" t="str">
        <v>Lawrence</v>
      </c>
      <c r="J4" t="str">
        <v>West</v>
      </c>
      <c r="K4" t="str">
        <v>SuperGlue</v>
      </c>
      <c r="M4" t="s">
        <v>42</v>
      </c>
      <c r="N4" t="s">
        <v>39</v>
      </c>
      <c r="O4" t="s">
        <v>40</v>
      </c>
    </row>
    <row r="5" spans="1:15" x14ac:dyDescent="0.35">
      <c r="A5" s="5">
        <v>39142</v>
      </c>
      <c r="B5" t="s">
        <v>43</v>
      </c>
      <c r="C5" t="s">
        <v>36</v>
      </c>
      <c r="D5" t="s">
        <v>38</v>
      </c>
      <c r="E5">
        <v>6</v>
      </c>
      <c r="F5" s="6">
        <v>1260</v>
      </c>
      <c r="G5" s="6">
        <v>483.21000000000004</v>
      </c>
      <c r="I5" t="str">
        <v>Matt</v>
      </c>
      <c r="J5" t="str">
        <v>Middle</v>
      </c>
      <c r="K5" t="str">
        <v>FastCar</v>
      </c>
      <c r="M5" t="s">
        <v>44</v>
      </c>
      <c r="N5" t="s">
        <v>41</v>
      </c>
      <c r="O5" t="s">
        <v>37</v>
      </c>
    </row>
    <row r="6" spans="1:15" x14ac:dyDescent="0.35">
      <c r="A6" s="5">
        <v>39173</v>
      </c>
      <c r="B6" t="s">
        <v>43</v>
      </c>
      <c r="C6" t="s">
        <v>36</v>
      </c>
      <c r="D6" t="s">
        <v>38</v>
      </c>
      <c r="E6">
        <v>7</v>
      </c>
      <c r="F6" s="6">
        <v>2100</v>
      </c>
      <c r="G6" s="6">
        <v>830.55000000000007</v>
      </c>
      <c r="I6" t="str">
        <v>Joseph</v>
      </c>
      <c r="M6" t="s">
        <v>35</v>
      </c>
    </row>
    <row r="7" spans="1:15" x14ac:dyDescent="0.35">
      <c r="A7" s="5">
        <v>39203</v>
      </c>
      <c r="B7" t="s">
        <v>43</v>
      </c>
      <c r="C7" t="s">
        <v>36</v>
      </c>
      <c r="D7" t="s">
        <v>38</v>
      </c>
      <c r="E7">
        <v>6</v>
      </c>
      <c r="F7" s="6">
        <v>780</v>
      </c>
      <c r="G7" s="6">
        <v>304.59000000000003</v>
      </c>
    </row>
    <row r="8" spans="1:15" x14ac:dyDescent="0.35">
      <c r="A8" s="5">
        <v>39234</v>
      </c>
      <c r="B8" t="s">
        <v>43</v>
      </c>
      <c r="C8" t="s">
        <v>36</v>
      </c>
      <c r="D8" t="s">
        <v>38</v>
      </c>
      <c r="E8">
        <v>8</v>
      </c>
      <c r="F8" s="6">
        <v>1736</v>
      </c>
      <c r="G8" s="6">
        <v>667.49199999999996</v>
      </c>
    </row>
    <row r="9" spans="1:15" x14ac:dyDescent="0.35">
      <c r="A9" s="5">
        <v>39264</v>
      </c>
      <c r="B9" t="s">
        <v>43</v>
      </c>
      <c r="C9" t="s">
        <v>36</v>
      </c>
      <c r="D9" t="s">
        <v>38</v>
      </c>
      <c r="E9">
        <v>10</v>
      </c>
      <c r="F9" s="6">
        <v>1090</v>
      </c>
      <c r="G9" s="6">
        <v>427.38900000000001</v>
      </c>
    </row>
    <row r="10" spans="1:15" x14ac:dyDescent="0.35">
      <c r="A10" s="5">
        <v>39295</v>
      </c>
      <c r="B10" t="s">
        <v>43</v>
      </c>
      <c r="C10" t="s">
        <v>36</v>
      </c>
      <c r="D10" t="s">
        <v>38</v>
      </c>
      <c r="E10">
        <v>10</v>
      </c>
      <c r="F10" s="6">
        <v>2720</v>
      </c>
      <c r="G10" s="6">
        <v>985.72799999999995</v>
      </c>
    </row>
    <row r="11" spans="1:15" x14ac:dyDescent="0.35">
      <c r="A11" s="5">
        <v>39326</v>
      </c>
      <c r="B11" t="s">
        <v>43</v>
      </c>
      <c r="C11" t="s">
        <v>36</v>
      </c>
      <c r="D11" t="s">
        <v>38</v>
      </c>
      <c r="E11">
        <v>10</v>
      </c>
      <c r="F11" s="6">
        <v>2120</v>
      </c>
      <c r="G11" s="6">
        <v>715.5</v>
      </c>
    </row>
    <row r="12" spans="1:15" x14ac:dyDescent="0.35">
      <c r="A12" s="5">
        <v>39356</v>
      </c>
      <c r="B12" t="s">
        <v>43</v>
      </c>
      <c r="C12" t="s">
        <v>36</v>
      </c>
      <c r="D12" t="s">
        <v>38</v>
      </c>
      <c r="E12">
        <v>9</v>
      </c>
      <c r="F12" s="6">
        <v>2403</v>
      </c>
      <c r="G12" s="6">
        <v>1068.6141</v>
      </c>
    </row>
    <row r="13" spans="1:15" x14ac:dyDescent="0.35">
      <c r="A13" s="5">
        <v>39387</v>
      </c>
      <c r="B13" t="s">
        <v>43</v>
      </c>
      <c r="C13" t="s">
        <v>36</v>
      </c>
      <c r="D13" t="s">
        <v>38</v>
      </c>
      <c r="E13">
        <v>9</v>
      </c>
      <c r="F13" s="6">
        <v>1827</v>
      </c>
      <c r="G13" s="6">
        <v>613.32389999999998</v>
      </c>
    </row>
    <row r="14" spans="1:15" x14ac:dyDescent="0.35">
      <c r="A14" s="5">
        <v>39417</v>
      </c>
      <c r="B14" t="s">
        <v>43</v>
      </c>
      <c r="C14" t="s">
        <v>36</v>
      </c>
      <c r="D14" t="s">
        <v>38</v>
      </c>
      <c r="E14">
        <v>6</v>
      </c>
      <c r="F14" s="6">
        <v>648</v>
      </c>
      <c r="G14" s="6">
        <v>286.67520000000002</v>
      </c>
    </row>
    <row r="15" spans="1:15" x14ac:dyDescent="0.35">
      <c r="A15" s="5">
        <v>39448</v>
      </c>
      <c r="B15" t="s">
        <v>43</v>
      </c>
      <c r="C15" t="s">
        <v>36</v>
      </c>
      <c r="D15" t="s">
        <v>38</v>
      </c>
      <c r="E15">
        <v>6</v>
      </c>
      <c r="F15" s="6">
        <v>822</v>
      </c>
      <c r="G15" s="6">
        <v>289.8372</v>
      </c>
    </row>
    <row r="16" spans="1:15" x14ac:dyDescent="0.35">
      <c r="A16" s="5">
        <v>39479</v>
      </c>
      <c r="B16" t="s">
        <v>43</v>
      </c>
      <c r="C16" t="s">
        <v>36</v>
      </c>
      <c r="D16" t="s">
        <v>38</v>
      </c>
      <c r="E16">
        <v>6</v>
      </c>
      <c r="F16" s="6">
        <v>810</v>
      </c>
      <c r="G16" s="6">
        <v>286.57799999999997</v>
      </c>
    </row>
    <row r="17" spans="1:7" x14ac:dyDescent="0.35">
      <c r="A17" s="5">
        <v>39508</v>
      </c>
      <c r="B17" t="s">
        <v>43</v>
      </c>
      <c r="C17" t="s">
        <v>36</v>
      </c>
      <c r="D17" t="s">
        <v>38</v>
      </c>
      <c r="E17">
        <v>10</v>
      </c>
      <c r="F17" s="6">
        <v>1140</v>
      </c>
      <c r="G17" s="6">
        <v>437.19</v>
      </c>
    </row>
    <row r="18" spans="1:7" x14ac:dyDescent="0.35">
      <c r="A18" s="5">
        <v>39539</v>
      </c>
      <c r="B18" t="s">
        <v>43</v>
      </c>
      <c r="C18" t="s">
        <v>36</v>
      </c>
      <c r="D18" t="s">
        <v>38</v>
      </c>
      <c r="E18">
        <v>8</v>
      </c>
      <c r="F18" s="6">
        <v>2240</v>
      </c>
      <c r="G18" s="6">
        <v>864.64</v>
      </c>
    </row>
    <row r="19" spans="1:7" x14ac:dyDescent="0.35">
      <c r="A19" s="5">
        <v>39569</v>
      </c>
      <c r="B19" t="s">
        <v>43</v>
      </c>
      <c r="C19" t="s">
        <v>36</v>
      </c>
      <c r="D19" t="s">
        <v>38</v>
      </c>
      <c r="E19">
        <v>10</v>
      </c>
      <c r="F19" s="6">
        <v>1220</v>
      </c>
      <c r="G19" s="6">
        <v>443.83600000000001</v>
      </c>
    </row>
    <row r="20" spans="1:7" x14ac:dyDescent="0.35">
      <c r="A20" s="5">
        <v>39600</v>
      </c>
      <c r="B20" t="s">
        <v>43</v>
      </c>
      <c r="C20" t="s">
        <v>36</v>
      </c>
      <c r="D20" t="s">
        <v>38</v>
      </c>
      <c r="E20">
        <v>6</v>
      </c>
      <c r="F20" s="6">
        <v>672</v>
      </c>
      <c r="G20" s="6">
        <v>202.80960000000002</v>
      </c>
    </row>
    <row r="21" spans="1:7" x14ac:dyDescent="0.35">
      <c r="A21" s="5">
        <v>39630</v>
      </c>
      <c r="B21" t="s">
        <v>43</v>
      </c>
      <c r="C21" t="s">
        <v>36</v>
      </c>
      <c r="D21" t="s">
        <v>38</v>
      </c>
      <c r="E21">
        <v>6</v>
      </c>
      <c r="F21" s="6">
        <v>1176</v>
      </c>
      <c r="G21" s="6">
        <v>460.28640000000001</v>
      </c>
    </row>
    <row r="22" spans="1:7" x14ac:dyDescent="0.35">
      <c r="A22" s="5">
        <v>39661</v>
      </c>
      <c r="B22" t="s">
        <v>43</v>
      </c>
      <c r="C22" t="s">
        <v>36</v>
      </c>
      <c r="D22" t="s">
        <v>38</v>
      </c>
      <c r="E22">
        <v>6</v>
      </c>
      <c r="F22" s="6">
        <v>684</v>
      </c>
      <c r="G22" s="6">
        <v>268.67519999999996</v>
      </c>
    </row>
    <row r="23" spans="1:7" x14ac:dyDescent="0.35">
      <c r="A23" s="5">
        <v>39692</v>
      </c>
      <c r="B23" t="s">
        <v>43</v>
      </c>
      <c r="C23" t="s">
        <v>36</v>
      </c>
      <c r="D23" t="s">
        <v>38</v>
      </c>
      <c r="E23">
        <v>7</v>
      </c>
      <c r="F23" s="6">
        <v>1246</v>
      </c>
      <c r="G23" s="6">
        <v>394.23439999999999</v>
      </c>
    </row>
    <row r="24" spans="1:7" x14ac:dyDescent="0.35">
      <c r="A24" s="5">
        <v>39722</v>
      </c>
      <c r="B24" t="s">
        <v>43</v>
      </c>
      <c r="C24" t="s">
        <v>36</v>
      </c>
      <c r="D24" t="s">
        <v>38</v>
      </c>
      <c r="E24">
        <v>7</v>
      </c>
      <c r="F24" s="6">
        <v>1869</v>
      </c>
      <c r="G24" s="6">
        <v>735.63840000000005</v>
      </c>
    </row>
    <row r="25" spans="1:7" x14ac:dyDescent="0.35">
      <c r="A25" s="5">
        <v>39753</v>
      </c>
      <c r="B25" t="s">
        <v>43</v>
      </c>
      <c r="C25" t="s">
        <v>36</v>
      </c>
      <c r="D25" t="s">
        <v>38</v>
      </c>
      <c r="E25">
        <v>9</v>
      </c>
      <c r="F25" s="6">
        <v>945</v>
      </c>
      <c r="G25" s="6">
        <v>287.09100000000001</v>
      </c>
    </row>
    <row r="26" spans="1:7" x14ac:dyDescent="0.35">
      <c r="A26" s="5">
        <v>39783</v>
      </c>
      <c r="B26" t="s">
        <v>43</v>
      </c>
      <c r="C26" t="s">
        <v>36</v>
      </c>
      <c r="D26" t="s">
        <v>38</v>
      </c>
      <c r="E26">
        <v>10</v>
      </c>
      <c r="F26" s="6">
        <v>1020</v>
      </c>
      <c r="G26" s="6">
        <v>352.91999999999996</v>
      </c>
    </row>
    <row r="27" spans="1:7" x14ac:dyDescent="0.35">
      <c r="A27" s="5">
        <v>39814</v>
      </c>
      <c r="B27" t="s">
        <v>43</v>
      </c>
      <c r="C27" t="s">
        <v>36</v>
      </c>
      <c r="D27" t="s">
        <v>38</v>
      </c>
      <c r="E27">
        <v>8</v>
      </c>
      <c r="F27" s="6">
        <v>2232</v>
      </c>
      <c r="G27" s="6">
        <v>869.14080000000001</v>
      </c>
    </row>
    <row r="28" spans="1:7" x14ac:dyDescent="0.35">
      <c r="A28" s="5">
        <v>39845</v>
      </c>
      <c r="B28" t="s">
        <v>43</v>
      </c>
      <c r="C28" t="s">
        <v>36</v>
      </c>
      <c r="D28" t="s">
        <v>38</v>
      </c>
      <c r="E28">
        <v>10</v>
      </c>
      <c r="F28" s="6">
        <v>1660</v>
      </c>
      <c r="G28" s="6">
        <v>644.57799999999997</v>
      </c>
    </row>
    <row r="29" spans="1:7" x14ac:dyDescent="0.35">
      <c r="A29" s="5">
        <v>39873</v>
      </c>
      <c r="B29" t="s">
        <v>43</v>
      </c>
      <c r="C29" t="s">
        <v>36</v>
      </c>
      <c r="D29" t="s">
        <v>38</v>
      </c>
      <c r="E29">
        <v>7</v>
      </c>
      <c r="F29" s="6">
        <v>1925</v>
      </c>
      <c r="G29" s="6">
        <v>696.46500000000003</v>
      </c>
    </row>
    <row r="30" spans="1:7" x14ac:dyDescent="0.35">
      <c r="A30" s="5">
        <v>39904</v>
      </c>
      <c r="B30" t="s">
        <v>43</v>
      </c>
      <c r="C30" t="s">
        <v>36</v>
      </c>
      <c r="D30" t="s">
        <v>38</v>
      </c>
      <c r="E30">
        <v>9</v>
      </c>
      <c r="F30" s="6">
        <v>1980</v>
      </c>
      <c r="G30" s="6">
        <v>849.22199999999998</v>
      </c>
    </row>
    <row r="31" spans="1:7" x14ac:dyDescent="0.35">
      <c r="A31" s="5">
        <v>39934</v>
      </c>
      <c r="B31" t="s">
        <v>43</v>
      </c>
      <c r="C31" t="s">
        <v>36</v>
      </c>
      <c r="D31" t="s">
        <v>38</v>
      </c>
      <c r="E31">
        <v>6</v>
      </c>
      <c r="F31" s="6">
        <v>1722</v>
      </c>
      <c r="G31" s="6">
        <v>697.41000000000008</v>
      </c>
    </row>
    <row r="32" spans="1:7" x14ac:dyDescent="0.35">
      <c r="A32" s="5">
        <v>39965</v>
      </c>
      <c r="B32" t="s">
        <v>43</v>
      </c>
      <c r="C32" t="s">
        <v>36</v>
      </c>
      <c r="D32" t="s">
        <v>38</v>
      </c>
      <c r="E32">
        <v>8</v>
      </c>
      <c r="F32" s="6">
        <v>1656</v>
      </c>
      <c r="G32" s="6">
        <v>582.74639999999999</v>
      </c>
    </row>
    <row r="33" spans="1:7" x14ac:dyDescent="0.35">
      <c r="A33" s="5">
        <v>39083</v>
      </c>
      <c r="B33" t="s">
        <v>43</v>
      </c>
      <c r="C33" t="s">
        <v>36</v>
      </c>
      <c r="D33" t="s">
        <v>40</v>
      </c>
      <c r="E33">
        <v>9</v>
      </c>
      <c r="F33" s="6">
        <v>981</v>
      </c>
      <c r="G33" s="6">
        <v>372.38760000000002</v>
      </c>
    </row>
    <row r="34" spans="1:7" x14ac:dyDescent="0.35">
      <c r="A34" s="5">
        <v>39114</v>
      </c>
      <c r="B34" t="s">
        <v>43</v>
      </c>
      <c r="C34" t="s">
        <v>36</v>
      </c>
      <c r="D34" t="s">
        <v>40</v>
      </c>
      <c r="E34">
        <v>8</v>
      </c>
      <c r="F34" s="6">
        <v>1344</v>
      </c>
      <c r="G34" s="6">
        <v>513.81119999999999</v>
      </c>
    </row>
    <row r="35" spans="1:7" x14ac:dyDescent="0.35">
      <c r="A35" s="5">
        <v>39142</v>
      </c>
      <c r="B35" t="s">
        <v>43</v>
      </c>
      <c r="C35" t="s">
        <v>36</v>
      </c>
      <c r="D35" t="s">
        <v>40</v>
      </c>
      <c r="E35">
        <v>7</v>
      </c>
      <c r="F35" s="6">
        <v>1827</v>
      </c>
      <c r="G35" s="6">
        <v>743.58899999999994</v>
      </c>
    </row>
    <row r="36" spans="1:7" x14ac:dyDescent="0.35">
      <c r="A36" s="5">
        <v>39173</v>
      </c>
      <c r="B36" t="s">
        <v>43</v>
      </c>
      <c r="C36" t="s">
        <v>36</v>
      </c>
      <c r="D36" t="s">
        <v>40</v>
      </c>
      <c r="E36">
        <v>7</v>
      </c>
      <c r="F36" s="6">
        <v>833</v>
      </c>
      <c r="G36" s="6">
        <v>267.22639999999996</v>
      </c>
    </row>
    <row r="37" spans="1:7" x14ac:dyDescent="0.35">
      <c r="A37" s="5">
        <v>39203</v>
      </c>
      <c r="B37" t="s">
        <v>43</v>
      </c>
      <c r="C37" t="s">
        <v>36</v>
      </c>
      <c r="D37" t="s">
        <v>40</v>
      </c>
      <c r="E37">
        <v>7</v>
      </c>
      <c r="F37" s="6">
        <v>1911</v>
      </c>
      <c r="G37" s="6">
        <v>724.46010000000001</v>
      </c>
    </row>
    <row r="38" spans="1:7" x14ac:dyDescent="0.35">
      <c r="A38" s="5">
        <v>39234</v>
      </c>
      <c r="B38" t="s">
        <v>43</v>
      </c>
      <c r="C38" t="s">
        <v>36</v>
      </c>
      <c r="D38" t="s">
        <v>40</v>
      </c>
      <c r="E38">
        <v>7</v>
      </c>
      <c r="F38" s="6">
        <v>868</v>
      </c>
      <c r="G38" s="6">
        <v>297.89760000000001</v>
      </c>
    </row>
    <row r="39" spans="1:7" x14ac:dyDescent="0.35">
      <c r="A39" s="5">
        <v>39264</v>
      </c>
      <c r="B39" t="s">
        <v>43</v>
      </c>
      <c r="C39" t="s">
        <v>36</v>
      </c>
      <c r="D39" t="s">
        <v>40</v>
      </c>
      <c r="E39">
        <v>8</v>
      </c>
      <c r="F39" s="6">
        <v>1856</v>
      </c>
      <c r="G39" s="6">
        <v>651.82720000000006</v>
      </c>
    </row>
    <row r="40" spans="1:7" x14ac:dyDescent="0.35">
      <c r="A40" s="5">
        <v>39295</v>
      </c>
      <c r="B40" t="s">
        <v>43</v>
      </c>
      <c r="C40" t="s">
        <v>36</v>
      </c>
      <c r="D40" t="s">
        <v>40</v>
      </c>
      <c r="E40">
        <v>6</v>
      </c>
      <c r="F40" s="6">
        <v>1128</v>
      </c>
      <c r="G40" s="6">
        <v>464.96160000000003</v>
      </c>
    </row>
    <row r="41" spans="1:7" x14ac:dyDescent="0.35">
      <c r="A41" s="5">
        <v>39326</v>
      </c>
      <c r="B41" t="s">
        <v>43</v>
      </c>
      <c r="C41" t="s">
        <v>36</v>
      </c>
      <c r="D41" t="s">
        <v>40</v>
      </c>
      <c r="E41">
        <v>7</v>
      </c>
      <c r="F41" s="6">
        <v>1673</v>
      </c>
      <c r="G41" s="6">
        <v>513.1090999999999</v>
      </c>
    </row>
    <row r="42" spans="1:7" x14ac:dyDescent="0.35">
      <c r="A42" s="5">
        <v>39356</v>
      </c>
      <c r="B42" t="s">
        <v>43</v>
      </c>
      <c r="C42" t="s">
        <v>36</v>
      </c>
      <c r="D42" t="s">
        <v>40</v>
      </c>
      <c r="E42">
        <v>7</v>
      </c>
      <c r="F42" s="6">
        <v>1617</v>
      </c>
      <c r="G42" s="6">
        <v>722.47559999999999</v>
      </c>
    </row>
    <row r="43" spans="1:7" x14ac:dyDescent="0.35">
      <c r="A43" s="5">
        <v>39387</v>
      </c>
      <c r="B43" t="s">
        <v>43</v>
      </c>
      <c r="C43" t="s">
        <v>36</v>
      </c>
      <c r="D43" t="s">
        <v>40</v>
      </c>
      <c r="E43">
        <v>6</v>
      </c>
      <c r="F43" s="6">
        <v>864</v>
      </c>
      <c r="G43" s="6">
        <v>378.1728</v>
      </c>
    </row>
    <row r="44" spans="1:7" x14ac:dyDescent="0.35">
      <c r="A44" s="5">
        <v>39417</v>
      </c>
      <c r="B44" t="s">
        <v>43</v>
      </c>
      <c r="C44" t="s">
        <v>36</v>
      </c>
      <c r="D44" t="s">
        <v>40</v>
      </c>
      <c r="E44">
        <v>6</v>
      </c>
      <c r="F44" s="6">
        <v>1446</v>
      </c>
      <c r="G44" s="6">
        <v>552.80579999999998</v>
      </c>
    </row>
    <row r="45" spans="1:7" x14ac:dyDescent="0.35">
      <c r="A45" s="5">
        <v>39448</v>
      </c>
      <c r="B45" t="s">
        <v>43</v>
      </c>
      <c r="C45" t="s">
        <v>36</v>
      </c>
      <c r="D45" t="s">
        <v>40</v>
      </c>
      <c r="E45">
        <v>9</v>
      </c>
      <c r="F45" s="6">
        <v>1152</v>
      </c>
      <c r="G45" s="6">
        <v>388.8</v>
      </c>
    </row>
    <row r="46" spans="1:7" x14ac:dyDescent="0.35">
      <c r="A46" s="5">
        <v>39479</v>
      </c>
      <c r="B46" t="s">
        <v>43</v>
      </c>
      <c r="C46" t="s">
        <v>36</v>
      </c>
      <c r="D46" t="s">
        <v>40</v>
      </c>
      <c r="E46">
        <v>7</v>
      </c>
      <c r="F46" s="6">
        <v>1435</v>
      </c>
      <c r="G46" s="6">
        <v>500.3845</v>
      </c>
    </row>
    <row r="47" spans="1:7" x14ac:dyDescent="0.35">
      <c r="A47" s="5">
        <v>39508</v>
      </c>
      <c r="B47" t="s">
        <v>43</v>
      </c>
      <c r="C47" t="s">
        <v>36</v>
      </c>
      <c r="D47" t="s">
        <v>40</v>
      </c>
      <c r="E47">
        <v>6</v>
      </c>
      <c r="F47" s="6">
        <v>1050</v>
      </c>
      <c r="G47" s="6">
        <v>434.49</v>
      </c>
    </row>
    <row r="48" spans="1:7" x14ac:dyDescent="0.35">
      <c r="A48" s="5">
        <v>39539</v>
      </c>
      <c r="B48" t="s">
        <v>43</v>
      </c>
      <c r="C48" t="s">
        <v>36</v>
      </c>
      <c r="D48" t="s">
        <v>40</v>
      </c>
      <c r="E48">
        <v>7</v>
      </c>
      <c r="F48" s="6">
        <v>1113</v>
      </c>
      <c r="G48" s="6">
        <v>438.63330000000002</v>
      </c>
    </row>
    <row r="49" spans="1:7" x14ac:dyDescent="0.35">
      <c r="A49" s="5">
        <v>39569</v>
      </c>
      <c r="B49" t="s">
        <v>43</v>
      </c>
      <c r="C49" t="s">
        <v>36</v>
      </c>
      <c r="D49" t="s">
        <v>40</v>
      </c>
      <c r="E49">
        <v>10</v>
      </c>
      <c r="F49" s="6">
        <v>2210</v>
      </c>
      <c r="G49" s="6">
        <v>992.95299999999997</v>
      </c>
    </row>
    <row r="50" spans="1:7" x14ac:dyDescent="0.35">
      <c r="A50" s="5">
        <v>39600</v>
      </c>
      <c r="B50" t="s">
        <v>43</v>
      </c>
      <c r="C50" t="s">
        <v>36</v>
      </c>
      <c r="D50" t="s">
        <v>40</v>
      </c>
      <c r="E50">
        <v>9</v>
      </c>
      <c r="F50" s="6">
        <v>1998</v>
      </c>
      <c r="G50" s="6">
        <v>750.24900000000002</v>
      </c>
    </row>
    <row r="51" spans="1:7" x14ac:dyDescent="0.35">
      <c r="A51" s="5">
        <v>39630</v>
      </c>
      <c r="B51" t="s">
        <v>43</v>
      </c>
      <c r="C51" t="s">
        <v>36</v>
      </c>
      <c r="D51" t="s">
        <v>40</v>
      </c>
      <c r="E51">
        <v>9</v>
      </c>
      <c r="F51" s="6">
        <v>1233</v>
      </c>
      <c r="G51" s="6">
        <v>486.41849999999999</v>
      </c>
    </row>
    <row r="52" spans="1:7" x14ac:dyDescent="0.35">
      <c r="A52" s="5">
        <v>39661</v>
      </c>
      <c r="B52" t="s">
        <v>43</v>
      </c>
      <c r="C52" t="s">
        <v>36</v>
      </c>
      <c r="D52" t="s">
        <v>40</v>
      </c>
      <c r="E52">
        <v>6</v>
      </c>
      <c r="F52" s="6">
        <v>822</v>
      </c>
      <c r="G52" s="6">
        <v>352.63799999999998</v>
      </c>
    </row>
    <row r="53" spans="1:7" x14ac:dyDescent="0.35">
      <c r="A53" s="5">
        <v>39692</v>
      </c>
      <c r="B53" t="s">
        <v>43</v>
      </c>
      <c r="C53" t="s">
        <v>36</v>
      </c>
      <c r="D53" t="s">
        <v>40</v>
      </c>
      <c r="E53">
        <v>10</v>
      </c>
      <c r="F53" s="6">
        <v>2220</v>
      </c>
      <c r="G53" s="6">
        <v>992.56200000000001</v>
      </c>
    </row>
    <row r="54" spans="1:7" x14ac:dyDescent="0.35">
      <c r="A54" s="5">
        <v>39722</v>
      </c>
      <c r="B54" t="s">
        <v>43</v>
      </c>
      <c r="C54" t="s">
        <v>36</v>
      </c>
      <c r="D54" t="s">
        <v>40</v>
      </c>
      <c r="E54">
        <v>6</v>
      </c>
      <c r="F54" s="6">
        <v>744</v>
      </c>
      <c r="G54" s="6">
        <v>256.38240000000002</v>
      </c>
    </row>
    <row r="55" spans="1:7" x14ac:dyDescent="0.35">
      <c r="A55" s="5">
        <v>39753</v>
      </c>
      <c r="B55" t="s">
        <v>43</v>
      </c>
      <c r="C55" t="s">
        <v>36</v>
      </c>
      <c r="D55" t="s">
        <v>40</v>
      </c>
      <c r="E55">
        <v>9</v>
      </c>
      <c r="F55" s="6">
        <v>2511</v>
      </c>
      <c r="G55" s="6">
        <v>963.9729000000001</v>
      </c>
    </row>
    <row r="56" spans="1:7" x14ac:dyDescent="0.35">
      <c r="A56" s="5">
        <v>39783</v>
      </c>
      <c r="B56" t="s">
        <v>43</v>
      </c>
      <c r="C56" t="s">
        <v>36</v>
      </c>
      <c r="D56" t="s">
        <v>40</v>
      </c>
      <c r="E56">
        <v>7</v>
      </c>
      <c r="F56" s="6">
        <v>1988</v>
      </c>
      <c r="G56" s="6">
        <v>866.96679999999992</v>
      </c>
    </row>
    <row r="57" spans="1:7" x14ac:dyDescent="0.35">
      <c r="A57" s="5">
        <v>39814</v>
      </c>
      <c r="B57" t="s">
        <v>43</v>
      </c>
      <c r="C57" t="s">
        <v>36</v>
      </c>
      <c r="D57" t="s">
        <v>40</v>
      </c>
      <c r="E57">
        <v>6</v>
      </c>
      <c r="F57" s="6">
        <v>1242</v>
      </c>
      <c r="G57" s="6">
        <v>496.67579999999998</v>
      </c>
    </row>
    <row r="58" spans="1:7" x14ac:dyDescent="0.35">
      <c r="A58" s="5">
        <v>39845</v>
      </c>
      <c r="B58" t="s">
        <v>43</v>
      </c>
      <c r="C58" t="s">
        <v>36</v>
      </c>
      <c r="D58" t="s">
        <v>40</v>
      </c>
      <c r="E58">
        <v>8</v>
      </c>
      <c r="F58" s="6">
        <v>1888</v>
      </c>
      <c r="G58" s="6">
        <v>673.82719999999995</v>
      </c>
    </row>
    <row r="59" spans="1:7" x14ac:dyDescent="0.35">
      <c r="A59" s="5">
        <v>39873</v>
      </c>
      <c r="B59" t="s">
        <v>43</v>
      </c>
      <c r="C59" t="s">
        <v>36</v>
      </c>
      <c r="D59" t="s">
        <v>40</v>
      </c>
      <c r="E59">
        <v>8</v>
      </c>
      <c r="F59" s="6">
        <v>984</v>
      </c>
      <c r="G59" s="6">
        <v>320.48879999999997</v>
      </c>
    </row>
    <row r="60" spans="1:7" x14ac:dyDescent="0.35">
      <c r="A60" s="5">
        <v>39904</v>
      </c>
      <c r="B60" t="s">
        <v>43</v>
      </c>
      <c r="C60" t="s">
        <v>36</v>
      </c>
      <c r="D60" t="s">
        <v>40</v>
      </c>
      <c r="E60">
        <v>6</v>
      </c>
      <c r="F60" s="6">
        <v>1146</v>
      </c>
      <c r="G60" s="6">
        <v>508.93860000000001</v>
      </c>
    </row>
    <row r="61" spans="1:7" x14ac:dyDescent="0.35">
      <c r="A61" s="5">
        <v>39934</v>
      </c>
      <c r="B61" t="s">
        <v>43</v>
      </c>
      <c r="C61" t="s">
        <v>36</v>
      </c>
      <c r="D61" t="s">
        <v>40</v>
      </c>
      <c r="E61">
        <v>8</v>
      </c>
      <c r="F61" s="6">
        <v>1320</v>
      </c>
      <c r="G61" s="6">
        <v>475.33199999999999</v>
      </c>
    </row>
    <row r="62" spans="1:7" x14ac:dyDescent="0.35">
      <c r="A62" s="5">
        <v>39965</v>
      </c>
      <c r="B62" t="s">
        <v>43</v>
      </c>
      <c r="C62" t="s">
        <v>36</v>
      </c>
      <c r="D62" t="s">
        <v>40</v>
      </c>
      <c r="E62">
        <v>8</v>
      </c>
      <c r="F62" s="6">
        <v>1672</v>
      </c>
      <c r="G62" s="6">
        <v>717.12080000000003</v>
      </c>
    </row>
    <row r="63" spans="1:7" x14ac:dyDescent="0.35">
      <c r="A63" s="5">
        <v>39083</v>
      </c>
      <c r="B63" t="s">
        <v>43</v>
      </c>
      <c r="C63" t="s">
        <v>36</v>
      </c>
      <c r="D63" t="s">
        <v>37</v>
      </c>
      <c r="E63">
        <v>10</v>
      </c>
      <c r="F63" s="6">
        <v>1520</v>
      </c>
      <c r="G63" s="6">
        <v>475.91199999999998</v>
      </c>
    </row>
    <row r="64" spans="1:7" x14ac:dyDescent="0.35">
      <c r="A64" s="5">
        <v>39114</v>
      </c>
      <c r="B64" t="s">
        <v>43</v>
      </c>
      <c r="C64" t="s">
        <v>36</v>
      </c>
      <c r="D64" t="s">
        <v>37</v>
      </c>
      <c r="E64">
        <v>9</v>
      </c>
      <c r="F64" s="6">
        <v>2538</v>
      </c>
      <c r="G64" s="6">
        <v>1053.27</v>
      </c>
    </row>
    <row r="65" spans="1:7" x14ac:dyDescent="0.35">
      <c r="A65" s="5">
        <v>39142</v>
      </c>
      <c r="B65" t="s">
        <v>43</v>
      </c>
      <c r="C65" t="s">
        <v>36</v>
      </c>
      <c r="D65" t="s">
        <v>37</v>
      </c>
      <c r="E65">
        <v>6</v>
      </c>
      <c r="F65" s="6">
        <v>1488</v>
      </c>
      <c r="G65" s="6">
        <v>574.96320000000003</v>
      </c>
    </row>
    <row r="66" spans="1:7" x14ac:dyDescent="0.35">
      <c r="A66" s="5">
        <v>39173</v>
      </c>
      <c r="B66" t="s">
        <v>43</v>
      </c>
      <c r="C66" t="s">
        <v>36</v>
      </c>
      <c r="D66" t="s">
        <v>37</v>
      </c>
      <c r="E66">
        <v>7</v>
      </c>
      <c r="F66" s="6">
        <v>728</v>
      </c>
      <c r="G66" s="6">
        <v>231.14000000000001</v>
      </c>
    </row>
    <row r="67" spans="1:7" x14ac:dyDescent="0.35">
      <c r="A67" s="5">
        <v>39203</v>
      </c>
      <c r="B67" t="s">
        <v>43</v>
      </c>
      <c r="C67" t="s">
        <v>36</v>
      </c>
      <c r="D67" t="s">
        <v>37</v>
      </c>
      <c r="E67">
        <v>9</v>
      </c>
      <c r="F67" s="6">
        <v>2547</v>
      </c>
      <c r="G67" s="6">
        <v>905.96789999999999</v>
      </c>
    </row>
    <row r="68" spans="1:7" x14ac:dyDescent="0.35">
      <c r="A68" s="5">
        <v>39234</v>
      </c>
      <c r="B68" t="s">
        <v>43</v>
      </c>
      <c r="C68" t="s">
        <v>36</v>
      </c>
      <c r="D68" t="s">
        <v>37</v>
      </c>
      <c r="E68">
        <v>10</v>
      </c>
      <c r="F68" s="6">
        <v>2960</v>
      </c>
      <c r="G68" s="6">
        <v>1091.944</v>
      </c>
    </row>
    <row r="69" spans="1:7" x14ac:dyDescent="0.35">
      <c r="A69" s="5">
        <v>39264</v>
      </c>
      <c r="B69" t="s">
        <v>43</v>
      </c>
      <c r="C69" t="s">
        <v>36</v>
      </c>
      <c r="D69" t="s">
        <v>37</v>
      </c>
      <c r="E69">
        <v>8</v>
      </c>
      <c r="F69" s="6">
        <v>1176</v>
      </c>
      <c r="G69" s="6">
        <v>411.3648</v>
      </c>
    </row>
    <row r="70" spans="1:7" x14ac:dyDescent="0.35">
      <c r="A70" s="5">
        <v>39295</v>
      </c>
      <c r="B70" t="s">
        <v>43</v>
      </c>
      <c r="C70" t="s">
        <v>36</v>
      </c>
      <c r="D70" t="s">
        <v>37</v>
      </c>
      <c r="E70">
        <v>6</v>
      </c>
      <c r="F70" s="6">
        <v>1116</v>
      </c>
      <c r="G70" s="6">
        <v>493.3836</v>
      </c>
    </row>
    <row r="71" spans="1:7" x14ac:dyDescent="0.35">
      <c r="A71" s="5">
        <v>39326</v>
      </c>
      <c r="B71" t="s">
        <v>43</v>
      </c>
      <c r="C71" t="s">
        <v>36</v>
      </c>
      <c r="D71" t="s">
        <v>37</v>
      </c>
      <c r="E71">
        <v>6</v>
      </c>
      <c r="F71" s="6">
        <v>1404</v>
      </c>
      <c r="G71" s="6">
        <v>482.5548</v>
      </c>
    </row>
    <row r="72" spans="1:7" x14ac:dyDescent="0.35">
      <c r="A72" s="5">
        <v>39356</v>
      </c>
      <c r="B72" t="s">
        <v>43</v>
      </c>
      <c r="C72" t="s">
        <v>36</v>
      </c>
      <c r="D72" t="s">
        <v>37</v>
      </c>
      <c r="E72">
        <v>6</v>
      </c>
      <c r="F72" s="6">
        <v>1344</v>
      </c>
      <c r="G72" s="6">
        <v>440.2944</v>
      </c>
    </row>
    <row r="73" spans="1:7" x14ac:dyDescent="0.35">
      <c r="A73" s="5">
        <v>39387</v>
      </c>
      <c r="B73" t="s">
        <v>43</v>
      </c>
      <c r="C73" t="s">
        <v>36</v>
      </c>
      <c r="D73" t="s">
        <v>37</v>
      </c>
      <c r="E73">
        <v>9</v>
      </c>
      <c r="F73" s="6">
        <v>2349</v>
      </c>
      <c r="G73" s="6">
        <v>984.46589999999992</v>
      </c>
    </row>
    <row r="74" spans="1:7" x14ac:dyDescent="0.35">
      <c r="A74" s="5">
        <v>39417</v>
      </c>
      <c r="B74" t="s">
        <v>43</v>
      </c>
      <c r="C74" t="s">
        <v>36</v>
      </c>
      <c r="D74" t="s">
        <v>37</v>
      </c>
      <c r="E74">
        <v>10</v>
      </c>
      <c r="F74" s="6">
        <v>2340</v>
      </c>
      <c r="G74" s="6">
        <v>898.09199999999998</v>
      </c>
    </row>
    <row r="75" spans="1:7" x14ac:dyDescent="0.35">
      <c r="A75" s="5">
        <v>39448</v>
      </c>
      <c r="B75" t="s">
        <v>43</v>
      </c>
      <c r="C75" t="s">
        <v>36</v>
      </c>
      <c r="D75" t="s">
        <v>37</v>
      </c>
      <c r="E75">
        <v>7</v>
      </c>
      <c r="F75" s="6">
        <v>2002</v>
      </c>
      <c r="G75" s="6">
        <v>885.4846</v>
      </c>
    </row>
    <row r="76" spans="1:7" x14ac:dyDescent="0.35">
      <c r="A76" s="5">
        <v>39479</v>
      </c>
      <c r="B76" t="s">
        <v>43</v>
      </c>
      <c r="C76" t="s">
        <v>36</v>
      </c>
      <c r="D76" t="s">
        <v>37</v>
      </c>
      <c r="E76">
        <v>10</v>
      </c>
      <c r="F76" s="6">
        <v>1160</v>
      </c>
      <c r="G76" s="6">
        <v>418.52800000000002</v>
      </c>
    </row>
    <row r="77" spans="1:7" x14ac:dyDescent="0.35">
      <c r="A77" s="5">
        <v>39508</v>
      </c>
      <c r="B77" t="s">
        <v>43</v>
      </c>
      <c r="C77" t="s">
        <v>36</v>
      </c>
      <c r="D77" t="s">
        <v>37</v>
      </c>
      <c r="E77">
        <v>10</v>
      </c>
      <c r="F77" s="6">
        <v>2890</v>
      </c>
      <c r="G77" s="6">
        <v>873.93600000000004</v>
      </c>
    </row>
    <row r="78" spans="1:7" x14ac:dyDescent="0.35">
      <c r="A78" s="5">
        <v>39539</v>
      </c>
      <c r="B78" t="s">
        <v>43</v>
      </c>
      <c r="C78" t="s">
        <v>36</v>
      </c>
      <c r="D78" t="s">
        <v>37</v>
      </c>
      <c r="E78">
        <v>8</v>
      </c>
      <c r="F78" s="6">
        <v>1248</v>
      </c>
      <c r="G78" s="6">
        <v>454.27199999999999</v>
      </c>
    </row>
    <row r="79" spans="1:7" x14ac:dyDescent="0.35">
      <c r="A79" s="5">
        <v>39569</v>
      </c>
      <c r="B79" t="s">
        <v>43</v>
      </c>
      <c r="C79" t="s">
        <v>36</v>
      </c>
      <c r="D79" t="s">
        <v>37</v>
      </c>
      <c r="E79">
        <v>6</v>
      </c>
      <c r="F79" s="6">
        <v>1254</v>
      </c>
      <c r="G79" s="6">
        <v>514.39080000000001</v>
      </c>
    </row>
    <row r="80" spans="1:7" x14ac:dyDescent="0.35">
      <c r="A80" s="5">
        <v>39600</v>
      </c>
      <c r="B80" t="s">
        <v>43</v>
      </c>
      <c r="C80" t="s">
        <v>36</v>
      </c>
      <c r="D80" t="s">
        <v>37</v>
      </c>
      <c r="E80">
        <v>10</v>
      </c>
      <c r="F80" s="6">
        <v>1860</v>
      </c>
      <c r="G80" s="6">
        <v>724.65599999999995</v>
      </c>
    </row>
    <row r="81" spans="1:7" x14ac:dyDescent="0.35">
      <c r="A81" s="5">
        <v>39630</v>
      </c>
      <c r="B81" t="s">
        <v>43</v>
      </c>
      <c r="C81" t="s">
        <v>36</v>
      </c>
      <c r="D81" t="s">
        <v>37</v>
      </c>
      <c r="E81">
        <v>7</v>
      </c>
      <c r="F81" s="6">
        <v>917</v>
      </c>
      <c r="G81" s="6">
        <v>300.4092</v>
      </c>
    </row>
    <row r="82" spans="1:7" x14ac:dyDescent="0.35">
      <c r="A82" s="5">
        <v>39661</v>
      </c>
      <c r="B82" t="s">
        <v>43</v>
      </c>
      <c r="C82" t="s">
        <v>36</v>
      </c>
      <c r="D82" t="s">
        <v>37</v>
      </c>
      <c r="E82">
        <v>8</v>
      </c>
      <c r="F82" s="6">
        <v>1616</v>
      </c>
      <c r="G82" s="6">
        <v>507.90880000000004</v>
      </c>
    </row>
    <row r="83" spans="1:7" x14ac:dyDescent="0.35">
      <c r="A83" s="5">
        <v>39692</v>
      </c>
      <c r="B83" t="s">
        <v>43</v>
      </c>
      <c r="C83" t="s">
        <v>36</v>
      </c>
      <c r="D83" t="s">
        <v>37</v>
      </c>
      <c r="E83">
        <v>6</v>
      </c>
      <c r="F83" s="6">
        <v>1776</v>
      </c>
      <c r="G83" s="6">
        <v>659.42880000000002</v>
      </c>
    </row>
    <row r="84" spans="1:7" x14ac:dyDescent="0.35">
      <c r="A84" s="5">
        <v>39722</v>
      </c>
      <c r="B84" t="s">
        <v>43</v>
      </c>
      <c r="C84" t="s">
        <v>36</v>
      </c>
      <c r="D84" t="s">
        <v>37</v>
      </c>
      <c r="E84">
        <v>10</v>
      </c>
      <c r="F84" s="6">
        <v>2610</v>
      </c>
      <c r="G84" s="6">
        <v>877.221</v>
      </c>
    </row>
    <row r="85" spans="1:7" x14ac:dyDescent="0.35">
      <c r="A85" s="5">
        <v>39753</v>
      </c>
      <c r="B85" t="s">
        <v>43</v>
      </c>
      <c r="C85" t="s">
        <v>36</v>
      </c>
      <c r="D85" t="s">
        <v>37</v>
      </c>
      <c r="E85">
        <v>9</v>
      </c>
      <c r="F85" s="6">
        <v>1557</v>
      </c>
      <c r="G85" s="6">
        <v>653.78430000000003</v>
      </c>
    </row>
    <row r="86" spans="1:7" x14ac:dyDescent="0.35">
      <c r="A86" s="5">
        <v>39783</v>
      </c>
      <c r="B86" t="s">
        <v>43</v>
      </c>
      <c r="C86" t="s">
        <v>36</v>
      </c>
      <c r="D86" t="s">
        <v>37</v>
      </c>
      <c r="E86">
        <v>8</v>
      </c>
      <c r="F86" s="6">
        <v>1352</v>
      </c>
      <c r="G86" s="6">
        <v>523.49440000000004</v>
      </c>
    </row>
    <row r="87" spans="1:7" x14ac:dyDescent="0.35">
      <c r="A87" s="5">
        <v>39814</v>
      </c>
      <c r="B87" t="s">
        <v>43</v>
      </c>
      <c r="C87" t="s">
        <v>36</v>
      </c>
      <c r="D87" t="s">
        <v>37</v>
      </c>
      <c r="E87">
        <v>8</v>
      </c>
      <c r="F87" s="6">
        <v>1024</v>
      </c>
      <c r="G87" s="6">
        <v>440.2176</v>
      </c>
    </row>
    <row r="88" spans="1:7" x14ac:dyDescent="0.35">
      <c r="A88" s="5">
        <v>39845</v>
      </c>
      <c r="B88" t="s">
        <v>43</v>
      </c>
      <c r="C88" t="s">
        <v>36</v>
      </c>
      <c r="D88" t="s">
        <v>37</v>
      </c>
      <c r="E88">
        <v>7</v>
      </c>
      <c r="F88" s="6">
        <v>2100</v>
      </c>
      <c r="G88" s="6">
        <v>872.7600000000001</v>
      </c>
    </row>
    <row r="89" spans="1:7" x14ac:dyDescent="0.35">
      <c r="A89" s="5">
        <v>39873</v>
      </c>
      <c r="B89" t="s">
        <v>43</v>
      </c>
      <c r="C89" t="s">
        <v>36</v>
      </c>
      <c r="D89" t="s">
        <v>37</v>
      </c>
      <c r="E89">
        <v>7</v>
      </c>
      <c r="F89" s="6">
        <v>1904</v>
      </c>
      <c r="G89" s="6">
        <v>584.33760000000007</v>
      </c>
    </row>
    <row r="90" spans="1:7" x14ac:dyDescent="0.35">
      <c r="A90" s="5">
        <v>39904</v>
      </c>
      <c r="B90" t="s">
        <v>43</v>
      </c>
      <c r="C90" t="s">
        <v>36</v>
      </c>
      <c r="D90" t="s">
        <v>37</v>
      </c>
      <c r="E90">
        <v>9</v>
      </c>
      <c r="F90" s="6">
        <v>2079</v>
      </c>
      <c r="G90" s="6">
        <v>922.66019999999992</v>
      </c>
    </row>
    <row r="91" spans="1:7" x14ac:dyDescent="0.35">
      <c r="A91" s="5">
        <v>39934</v>
      </c>
      <c r="B91" t="s">
        <v>43</v>
      </c>
      <c r="C91" t="s">
        <v>36</v>
      </c>
      <c r="D91" t="s">
        <v>37</v>
      </c>
      <c r="E91">
        <v>6</v>
      </c>
      <c r="F91" s="6">
        <v>1176</v>
      </c>
      <c r="G91" s="6">
        <v>381.37679999999995</v>
      </c>
    </row>
    <row r="92" spans="1:7" x14ac:dyDescent="0.35">
      <c r="A92" s="5">
        <v>39965</v>
      </c>
      <c r="B92" t="s">
        <v>43</v>
      </c>
      <c r="C92" t="s">
        <v>36</v>
      </c>
      <c r="D92" t="s">
        <v>37</v>
      </c>
      <c r="E92">
        <v>10</v>
      </c>
      <c r="F92" s="6">
        <v>1510</v>
      </c>
      <c r="G92" s="6">
        <v>592.37299999999993</v>
      </c>
    </row>
    <row r="93" spans="1:7" x14ac:dyDescent="0.35">
      <c r="A93" s="5">
        <v>39083</v>
      </c>
      <c r="B93" t="s">
        <v>43</v>
      </c>
      <c r="C93" t="s">
        <v>39</v>
      </c>
      <c r="D93" t="s">
        <v>38</v>
      </c>
      <c r="E93">
        <v>8</v>
      </c>
      <c r="F93" s="6">
        <v>816</v>
      </c>
      <c r="G93" s="6">
        <v>291.14879999999999</v>
      </c>
    </row>
    <row r="94" spans="1:7" x14ac:dyDescent="0.35">
      <c r="A94" s="5">
        <v>39114</v>
      </c>
      <c r="B94" t="s">
        <v>43</v>
      </c>
      <c r="C94" t="s">
        <v>39</v>
      </c>
      <c r="D94" t="s">
        <v>38</v>
      </c>
      <c r="E94">
        <v>8</v>
      </c>
      <c r="F94" s="6">
        <v>1904</v>
      </c>
      <c r="G94" s="6">
        <v>695.34080000000006</v>
      </c>
    </row>
    <row r="95" spans="1:7" x14ac:dyDescent="0.35">
      <c r="A95" s="5">
        <v>39142</v>
      </c>
      <c r="B95" t="s">
        <v>43</v>
      </c>
      <c r="C95" t="s">
        <v>39</v>
      </c>
      <c r="D95" t="s">
        <v>38</v>
      </c>
      <c r="E95">
        <v>10</v>
      </c>
      <c r="F95" s="6">
        <v>1110</v>
      </c>
      <c r="G95" s="6">
        <v>479.964</v>
      </c>
    </row>
    <row r="96" spans="1:7" x14ac:dyDescent="0.35">
      <c r="A96" s="5">
        <v>39173</v>
      </c>
      <c r="B96" t="s">
        <v>43</v>
      </c>
      <c r="C96" t="s">
        <v>39</v>
      </c>
      <c r="D96" t="s">
        <v>38</v>
      </c>
      <c r="E96">
        <v>8</v>
      </c>
      <c r="F96" s="6">
        <v>2072</v>
      </c>
      <c r="G96" s="6">
        <v>878.52800000000002</v>
      </c>
    </row>
    <row r="97" spans="1:7" x14ac:dyDescent="0.35">
      <c r="A97" s="5">
        <v>39203</v>
      </c>
      <c r="B97" t="s">
        <v>43</v>
      </c>
      <c r="C97" t="s">
        <v>39</v>
      </c>
      <c r="D97" t="s">
        <v>38</v>
      </c>
      <c r="E97">
        <v>8</v>
      </c>
      <c r="F97" s="6">
        <v>1904</v>
      </c>
      <c r="G97" s="6">
        <v>643.93280000000004</v>
      </c>
    </row>
    <row r="98" spans="1:7" x14ac:dyDescent="0.35">
      <c r="A98" s="5">
        <v>39234</v>
      </c>
      <c r="B98" t="s">
        <v>43</v>
      </c>
      <c r="C98" t="s">
        <v>39</v>
      </c>
      <c r="D98" t="s">
        <v>38</v>
      </c>
      <c r="E98">
        <v>9</v>
      </c>
      <c r="F98" s="6">
        <v>1485</v>
      </c>
      <c r="G98" s="6">
        <v>641.52</v>
      </c>
    </row>
    <row r="99" spans="1:7" x14ac:dyDescent="0.35">
      <c r="A99" s="5">
        <v>39264</v>
      </c>
      <c r="B99" t="s">
        <v>43</v>
      </c>
      <c r="C99" t="s">
        <v>39</v>
      </c>
      <c r="D99" t="s">
        <v>38</v>
      </c>
      <c r="E99">
        <v>7</v>
      </c>
      <c r="F99" s="6">
        <v>777</v>
      </c>
      <c r="G99" s="6">
        <v>333.95460000000003</v>
      </c>
    </row>
    <row r="100" spans="1:7" x14ac:dyDescent="0.35">
      <c r="A100" s="5">
        <v>39295</v>
      </c>
      <c r="B100" t="s">
        <v>43</v>
      </c>
      <c r="C100" t="s">
        <v>39</v>
      </c>
      <c r="D100" t="s">
        <v>38</v>
      </c>
      <c r="E100">
        <v>9</v>
      </c>
      <c r="F100" s="6">
        <v>2340</v>
      </c>
      <c r="G100" s="6">
        <v>829.53</v>
      </c>
    </row>
    <row r="101" spans="1:7" x14ac:dyDescent="0.35">
      <c r="A101" s="5">
        <v>39326</v>
      </c>
      <c r="B101" t="s">
        <v>43</v>
      </c>
      <c r="C101" t="s">
        <v>39</v>
      </c>
      <c r="D101" t="s">
        <v>38</v>
      </c>
      <c r="E101">
        <v>9</v>
      </c>
      <c r="F101" s="6">
        <v>1035</v>
      </c>
      <c r="G101" s="6">
        <v>337.30650000000003</v>
      </c>
    </row>
    <row r="102" spans="1:7" x14ac:dyDescent="0.35">
      <c r="A102" s="5">
        <v>39356</v>
      </c>
      <c r="B102" t="s">
        <v>43</v>
      </c>
      <c r="C102" t="s">
        <v>39</v>
      </c>
      <c r="D102" t="s">
        <v>38</v>
      </c>
      <c r="E102">
        <v>6</v>
      </c>
      <c r="F102" s="6">
        <v>774</v>
      </c>
      <c r="G102" s="6">
        <v>256.96800000000002</v>
      </c>
    </row>
    <row r="103" spans="1:7" x14ac:dyDescent="0.35">
      <c r="A103" s="5">
        <v>39387</v>
      </c>
      <c r="B103" t="s">
        <v>43</v>
      </c>
      <c r="C103" t="s">
        <v>39</v>
      </c>
      <c r="D103" t="s">
        <v>38</v>
      </c>
      <c r="E103">
        <v>8</v>
      </c>
      <c r="F103" s="6">
        <v>1864</v>
      </c>
      <c r="G103" s="6">
        <v>692.28960000000006</v>
      </c>
    </row>
    <row r="104" spans="1:7" x14ac:dyDescent="0.35">
      <c r="A104" s="5">
        <v>39417</v>
      </c>
      <c r="B104" t="s">
        <v>43</v>
      </c>
      <c r="C104" t="s">
        <v>39</v>
      </c>
      <c r="D104" t="s">
        <v>38</v>
      </c>
      <c r="E104">
        <v>9</v>
      </c>
      <c r="F104" s="6">
        <v>1863</v>
      </c>
      <c r="G104" s="6">
        <v>708.68520000000001</v>
      </c>
    </row>
    <row r="105" spans="1:7" x14ac:dyDescent="0.35">
      <c r="A105" s="5">
        <v>39448</v>
      </c>
      <c r="B105" t="s">
        <v>43</v>
      </c>
      <c r="C105" t="s">
        <v>39</v>
      </c>
      <c r="D105" t="s">
        <v>38</v>
      </c>
      <c r="E105">
        <v>6</v>
      </c>
      <c r="F105" s="6">
        <v>1302</v>
      </c>
      <c r="G105" s="6">
        <v>392.03219999999999</v>
      </c>
    </row>
    <row r="106" spans="1:7" x14ac:dyDescent="0.35">
      <c r="A106" s="5">
        <v>39479</v>
      </c>
      <c r="B106" t="s">
        <v>43</v>
      </c>
      <c r="C106" t="s">
        <v>39</v>
      </c>
      <c r="D106" t="s">
        <v>38</v>
      </c>
      <c r="E106">
        <v>6</v>
      </c>
      <c r="F106" s="6">
        <v>1398</v>
      </c>
      <c r="G106" s="6">
        <v>592.89179999999999</v>
      </c>
    </row>
    <row r="107" spans="1:7" x14ac:dyDescent="0.35">
      <c r="A107" s="5">
        <v>39508</v>
      </c>
      <c r="B107" t="s">
        <v>43</v>
      </c>
      <c r="C107" t="s">
        <v>39</v>
      </c>
      <c r="D107" t="s">
        <v>38</v>
      </c>
      <c r="E107">
        <v>7</v>
      </c>
      <c r="F107" s="6">
        <v>812</v>
      </c>
      <c r="G107" s="6">
        <v>247.33519999999999</v>
      </c>
    </row>
    <row r="108" spans="1:7" x14ac:dyDescent="0.35">
      <c r="A108" s="5">
        <v>39539</v>
      </c>
      <c r="B108" t="s">
        <v>43</v>
      </c>
      <c r="C108" t="s">
        <v>39</v>
      </c>
      <c r="D108" t="s">
        <v>38</v>
      </c>
      <c r="E108">
        <v>8</v>
      </c>
      <c r="F108" s="6">
        <v>2176</v>
      </c>
      <c r="G108" s="6">
        <v>770.08640000000003</v>
      </c>
    </row>
    <row r="109" spans="1:7" x14ac:dyDescent="0.35">
      <c r="A109" s="5">
        <v>39569</v>
      </c>
      <c r="B109" t="s">
        <v>43</v>
      </c>
      <c r="C109" t="s">
        <v>39</v>
      </c>
      <c r="D109" t="s">
        <v>38</v>
      </c>
      <c r="E109">
        <v>8</v>
      </c>
      <c r="F109" s="6">
        <v>1664</v>
      </c>
      <c r="G109" s="6">
        <v>671.09119999999996</v>
      </c>
    </row>
    <row r="110" spans="1:7" x14ac:dyDescent="0.35">
      <c r="A110" s="5">
        <v>39600</v>
      </c>
      <c r="B110" t="s">
        <v>43</v>
      </c>
      <c r="C110" t="s">
        <v>39</v>
      </c>
      <c r="D110" t="s">
        <v>38</v>
      </c>
      <c r="E110">
        <v>8</v>
      </c>
      <c r="F110" s="6">
        <v>1944</v>
      </c>
      <c r="G110" s="6">
        <v>834.17039999999997</v>
      </c>
    </row>
    <row r="111" spans="1:7" x14ac:dyDescent="0.35">
      <c r="A111" s="5">
        <v>39630</v>
      </c>
      <c r="B111" t="s">
        <v>43</v>
      </c>
      <c r="C111" t="s">
        <v>39</v>
      </c>
      <c r="D111" t="s">
        <v>38</v>
      </c>
      <c r="E111">
        <v>9</v>
      </c>
      <c r="F111" s="6">
        <v>1917</v>
      </c>
      <c r="G111" s="6">
        <v>609.98939999999993</v>
      </c>
    </row>
    <row r="112" spans="1:7" x14ac:dyDescent="0.35">
      <c r="A112" s="5">
        <v>39661</v>
      </c>
      <c r="B112" t="s">
        <v>43</v>
      </c>
      <c r="C112" t="s">
        <v>39</v>
      </c>
      <c r="D112" t="s">
        <v>38</v>
      </c>
      <c r="E112">
        <v>10</v>
      </c>
      <c r="F112" s="6">
        <v>1090</v>
      </c>
      <c r="G112" s="6">
        <v>421.39400000000001</v>
      </c>
    </row>
    <row r="113" spans="1:7" x14ac:dyDescent="0.35">
      <c r="A113" s="5">
        <v>39692</v>
      </c>
      <c r="B113" t="s">
        <v>43</v>
      </c>
      <c r="C113" t="s">
        <v>39</v>
      </c>
      <c r="D113" t="s">
        <v>38</v>
      </c>
      <c r="E113">
        <v>6</v>
      </c>
      <c r="F113" s="6">
        <v>978</v>
      </c>
      <c r="G113" s="6">
        <v>383.96280000000002</v>
      </c>
    </row>
    <row r="114" spans="1:7" x14ac:dyDescent="0.35">
      <c r="A114" s="5">
        <v>39722</v>
      </c>
      <c r="B114" t="s">
        <v>43</v>
      </c>
      <c r="C114" t="s">
        <v>39</v>
      </c>
      <c r="D114" t="s">
        <v>38</v>
      </c>
      <c r="E114">
        <v>6</v>
      </c>
      <c r="F114" s="6">
        <v>1152</v>
      </c>
      <c r="G114" s="6">
        <v>474.8544</v>
      </c>
    </row>
    <row r="115" spans="1:7" x14ac:dyDescent="0.35">
      <c r="A115" s="5">
        <v>39753</v>
      </c>
      <c r="B115" t="s">
        <v>43</v>
      </c>
      <c r="C115" t="s">
        <v>39</v>
      </c>
      <c r="D115" t="s">
        <v>38</v>
      </c>
      <c r="E115">
        <v>6</v>
      </c>
      <c r="F115" s="6">
        <v>1098</v>
      </c>
      <c r="G115" s="6">
        <v>392.53499999999997</v>
      </c>
    </row>
    <row r="116" spans="1:7" x14ac:dyDescent="0.35">
      <c r="A116" s="5">
        <v>39783</v>
      </c>
      <c r="B116" t="s">
        <v>43</v>
      </c>
      <c r="C116" t="s">
        <v>39</v>
      </c>
      <c r="D116" t="s">
        <v>38</v>
      </c>
      <c r="E116">
        <v>7</v>
      </c>
      <c r="F116" s="6">
        <v>1113</v>
      </c>
      <c r="G116" s="6">
        <v>357.71820000000002</v>
      </c>
    </row>
    <row r="117" spans="1:7" x14ac:dyDescent="0.35">
      <c r="A117" s="5">
        <v>39814</v>
      </c>
      <c r="B117" t="s">
        <v>43</v>
      </c>
      <c r="C117" t="s">
        <v>39</v>
      </c>
      <c r="D117" t="s">
        <v>38</v>
      </c>
      <c r="E117">
        <v>8</v>
      </c>
      <c r="F117" s="6">
        <v>1136</v>
      </c>
      <c r="G117" s="6">
        <v>353.9776</v>
      </c>
    </row>
    <row r="118" spans="1:7" x14ac:dyDescent="0.35">
      <c r="A118" s="5">
        <v>39845</v>
      </c>
      <c r="B118" t="s">
        <v>43</v>
      </c>
      <c r="C118" t="s">
        <v>39</v>
      </c>
      <c r="D118" t="s">
        <v>38</v>
      </c>
      <c r="E118">
        <v>8</v>
      </c>
      <c r="F118" s="6">
        <v>2296</v>
      </c>
      <c r="G118" s="6">
        <v>784.77279999999996</v>
      </c>
    </row>
    <row r="119" spans="1:7" x14ac:dyDescent="0.35">
      <c r="A119" s="5">
        <v>39873</v>
      </c>
      <c r="B119" t="s">
        <v>43</v>
      </c>
      <c r="C119" t="s">
        <v>39</v>
      </c>
      <c r="D119" t="s">
        <v>38</v>
      </c>
      <c r="E119">
        <v>7</v>
      </c>
      <c r="F119" s="6">
        <v>1190</v>
      </c>
      <c r="G119" s="6">
        <v>426.73399999999998</v>
      </c>
    </row>
    <row r="120" spans="1:7" x14ac:dyDescent="0.35">
      <c r="A120" s="5">
        <v>39904</v>
      </c>
      <c r="B120" t="s">
        <v>43</v>
      </c>
      <c r="C120" t="s">
        <v>39</v>
      </c>
      <c r="D120" t="s">
        <v>38</v>
      </c>
      <c r="E120">
        <v>8</v>
      </c>
      <c r="F120" s="6">
        <v>984</v>
      </c>
      <c r="G120" s="6">
        <v>418.00319999999999</v>
      </c>
    </row>
    <row r="121" spans="1:7" x14ac:dyDescent="0.35">
      <c r="A121" s="5">
        <v>39934</v>
      </c>
      <c r="B121" t="s">
        <v>43</v>
      </c>
      <c r="C121" t="s">
        <v>39</v>
      </c>
      <c r="D121" t="s">
        <v>38</v>
      </c>
      <c r="E121">
        <v>8</v>
      </c>
      <c r="F121" s="6">
        <v>1744</v>
      </c>
      <c r="G121" s="6">
        <v>731.25919999999996</v>
      </c>
    </row>
    <row r="122" spans="1:7" x14ac:dyDescent="0.35">
      <c r="A122" s="5">
        <v>39965</v>
      </c>
      <c r="B122" t="s">
        <v>43</v>
      </c>
      <c r="C122" t="s">
        <v>39</v>
      </c>
      <c r="D122" t="s">
        <v>38</v>
      </c>
      <c r="E122">
        <v>6</v>
      </c>
      <c r="F122" s="6">
        <v>1698</v>
      </c>
      <c r="G122" s="6">
        <v>579.86700000000008</v>
      </c>
    </row>
    <row r="123" spans="1:7" x14ac:dyDescent="0.35">
      <c r="A123" s="5">
        <v>39083</v>
      </c>
      <c r="B123" t="s">
        <v>43</v>
      </c>
      <c r="C123" t="s">
        <v>39</v>
      </c>
      <c r="D123" t="s">
        <v>40</v>
      </c>
      <c r="E123">
        <v>10</v>
      </c>
      <c r="F123" s="6">
        <v>2800</v>
      </c>
      <c r="G123" s="6">
        <v>903.28</v>
      </c>
    </row>
    <row r="124" spans="1:7" x14ac:dyDescent="0.35">
      <c r="A124" s="5">
        <v>39114</v>
      </c>
      <c r="B124" t="s">
        <v>43</v>
      </c>
      <c r="C124" t="s">
        <v>39</v>
      </c>
      <c r="D124" t="s">
        <v>40</v>
      </c>
      <c r="E124">
        <v>10</v>
      </c>
      <c r="F124" s="6">
        <v>2820</v>
      </c>
      <c r="G124" s="6">
        <v>938.77799999999991</v>
      </c>
    </row>
    <row r="125" spans="1:7" x14ac:dyDescent="0.35">
      <c r="A125" s="5">
        <v>39142</v>
      </c>
      <c r="B125" t="s">
        <v>43</v>
      </c>
      <c r="C125" t="s">
        <v>39</v>
      </c>
      <c r="D125" t="s">
        <v>40</v>
      </c>
      <c r="E125">
        <v>7</v>
      </c>
      <c r="F125" s="6">
        <v>931</v>
      </c>
      <c r="G125" s="6">
        <v>352.10419999999999</v>
      </c>
    </row>
    <row r="126" spans="1:7" x14ac:dyDescent="0.35">
      <c r="A126" s="5">
        <v>39173</v>
      </c>
      <c r="B126" t="s">
        <v>43</v>
      </c>
      <c r="C126" t="s">
        <v>39</v>
      </c>
      <c r="D126" t="s">
        <v>40</v>
      </c>
      <c r="E126">
        <v>9</v>
      </c>
      <c r="F126" s="6">
        <v>2367</v>
      </c>
      <c r="G126" s="6">
        <v>1017.81</v>
      </c>
    </row>
    <row r="127" spans="1:7" x14ac:dyDescent="0.35">
      <c r="A127" s="5">
        <v>39203</v>
      </c>
      <c r="B127" t="s">
        <v>43</v>
      </c>
      <c r="C127" t="s">
        <v>39</v>
      </c>
      <c r="D127" t="s">
        <v>40</v>
      </c>
      <c r="E127">
        <v>9</v>
      </c>
      <c r="F127" s="6">
        <v>1305</v>
      </c>
      <c r="G127" s="6">
        <v>400.37400000000002</v>
      </c>
    </row>
    <row r="128" spans="1:7" x14ac:dyDescent="0.35">
      <c r="A128" s="5">
        <v>39234</v>
      </c>
      <c r="B128" t="s">
        <v>43</v>
      </c>
      <c r="C128" t="s">
        <v>39</v>
      </c>
      <c r="D128" t="s">
        <v>40</v>
      </c>
      <c r="E128">
        <v>8</v>
      </c>
      <c r="F128" s="6">
        <v>1200</v>
      </c>
      <c r="G128" s="6">
        <v>459.24</v>
      </c>
    </row>
    <row r="129" spans="1:7" x14ac:dyDescent="0.35">
      <c r="A129" s="5">
        <v>39264</v>
      </c>
      <c r="B129" t="s">
        <v>43</v>
      </c>
      <c r="C129" t="s">
        <v>39</v>
      </c>
      <c r="D129" t="s">
        <v>40</v>
      </c>
      <c r="E129">
        <v>10</v>
      </c>
      <c r="F129" s="6">
        <v>1320</v>
      </c>
      <c r="G129" s="6">
        <v>533.14800000000002</v>
      </c>
    </row>
    <row r="130" spans="1:7" x14ac:dyDescent="0.35">
      <c r="A130" s="5">
        <v>39295</v>
      </c>
      <c r="B130" t="s">
        <v>43</v>
      </c>
      <c r="C130" t="s">
        <v>39</v>
      </c>
      <c r="D130" t="s">
        <v>40</v>
      </c>
      <c r="E130">
        <v>7</v>
      </c>
      <c r="F130" s="6">
        <v>1673</v>
      </c>
      <c r="G130" s="6">
        <v>572.50059999999996</v>
      </c>
    </row>
    <row r="131" spans="1:7" x14ac:dyDescent="0.35">
      <c r="A131" s="5">
        <v>39326</v>
      </c>
      <c r="B131" t="s">
        <v>43</v>
      </c>
      <c r="C131" t="s">
        <v>39</v>
      </c>
      <c r="D131" t="s">
        <v>40</v>
      </c>
      <c r="E131">
        <v>6</v>
      </c>
      <c r="F131" s="6">
        <v>948</v>
      </c>
      <c r="G131" s="6">
        <v>295.96559999999999</v>
      </c>
    </row>
    <row r="132" spans="1:7" x14ac:dyDescent="0.35">
      <c r="A132" s="5">
        <v>39356</v>
      </c>
      <c r="B132" t="s">
        <v>43</v>
      </c>
      <c r="C132" t="s">
        <v>39</v>
      </c>
      <c r="D132" t="s">
        <v>40</v>
      </c>
      <c r="E132">
        <v>9</v>
      </c>
      <c r="F132" s="6">
        <v>2358</v>
      </c>
      <c r="G132" s="6">
        <v>829.78019999999992</v>
      </c>
    </row>
    <row r="133" spans="1:7" x14ac:dyDescent="0.35">
      <c r="A133" s="5">
        <v>39387</v>
      </c>
      <c r="B133" t="s">
        <v>43</v>
      </c>
      <c r="C133" t="s">
        <v>39</v>
      </c>
      <c r="D133" t="s">
        <v>40</v>
      </c>
      <c r="E133">
        <v>10</v>
      </c>
      <c r="F133" s="6">
        <v>1200</v>
      </c>
      <c r="G133" s="6">
        <v>468.6</v>
      </c>
    </row>
    <row r="134" spans="1:7" x14ac:dyDescent="0.35">
      <c r="A134" s="5">
        <v>39417</v>
      </c>
      <c r="B134" t="s">
        <v>43</v>
      </c>
      <c r="C134" t="s">
        <v>39</v>
      </c>
      <c r="D134" t="s">
        <v>40</v>
      </c>
      <c r="E134">
        <v>9</v>
      </c>
      <c r="F134" s="6">
        <v>2358</v>
      </c>
      <c r="G134" s="6">
        <v>970.08119999999997</v>
      </c>
    </row>
    <row r="135" spans="1:7" x14ac:dyDescent="0.35">
      <c r="A135" s="5">
        <v>39448</v>
      </c>
      <c r="B135" t="s">
        <v>43</v>
      </c>
      <c r="C135" t="s">
        <v>39</v>
      </c>
      <c r="D135" t="s">
        <v>40</v>
      </c>
      <c r="E135">
        <v>10</v>
      </c>
      <c r="F135" s="6">
        <v>2030</v>
      </c>
      <c r="G135" s="6">
        <v>739.32600000000002</v>
      </c>
    </row>
    <row r="136" spans="1:7" x14ac:dyDescent="0.35">
      <c r="A136" s="5">
        <v>39479</v>
      </c>
      <c r="B136" t="s">
        <v>43</v>
      </c>
      <c r="C136" t="s">
        <v>39</v>
      </c>
      <c r="D136" t="s">
        <v>40</v>
      </c>
      <c r="E136">
        <v>7</v>
      </c>
      <c r="F136" s="6">
        <v>840</v>
      </c>
      <c r="G136" s="6">
        <v>305.33999999999997</v>
      </c>
    </row>
    <row r="137" spans="1:7" x14ac:dyDescent="0.35">
      <c r="A137" s="5">
        <v>39508</v>
      </c>
      <c r="B137" t="s">
        <v>43</v>
      </c>
      <c r="C137" t="s">
        <v>39</v>
      </c>
      <c r="D137" t="s">
        <v>40</v>
      </c>
      <c r="E137">
        <v>8</v>
      </c>
      <c r="F137" s="6">
        <v>2064</v>
      </c>
      <c r="G137" s="6">
        <v>817.55039999999997</v>
      </c>
    </row>
    <row r="138" spans="1:7" x14ac:dyDescent="0.35">
      <c r="A138" s="5">
        <v>39539</v>
      </c>
      <c r="B138" t="s">
        <v>43</v>
      </c>
      <c r="C138" t="s">
        <v>39</v>
      </c>
      <c r="D138" t="s">
        <v>40</v>
      </c>
      <c r="E138">
        <v>6</v>
      </c>
      <c r="F138" s="6">
        <v>1176</v>
      </c>
      <c r="G138" s="6">
        <v>487.0992</v>
      </c>
    </row>
    <row r="139" spans="1:7" x14ac:dyDescent="0.35">
      <c r="A139" s="5">
        <v>39569</v>
      </c>
      <c r="B139" t="s">
        <v>43</v>
      </c>
      <c r="C139" t="s">
        <v>39</v>
      </c>
      <c r="D139" t="s">
        <v>40</v>
      </c>
      <c r="E139">
        <v>10</v>
      </c>
      <c r="F139" s="6">
        <v>2080</v>
      </c>
      <c r="G139" s="6">
        <v>716.14400000000001</v>
      </c>
    </row>
    <row r="140" spans="1:7" x14ac:dyDescent="0.35">
      <c r="A140" s="5">
        <v>39600</v>
      </c>
      <c r="B140" t="s">
        <v>43</v>
      </c>
      <c r="C140" t="s">
        <v>39</v>
      </c>
      <c r="D140" t="s">
        <v>40</v>
      </c>
      <c r="E140">
        <v>10</v>
      </c>
      <c r="F140" s="6">
        <v>1870</v>
      </c>
      <c r="G140" s="6">
        <v>616.16500000000008</v>
      </c>
    </row>
    <row r="141" spans="1:7" x14ac:dyDescent="0.35">
      <c r="A141" s="5">
        <v>39630</v>
      </c>
      <c r="B141" t="s">
        <v>43</v>
      </c>
      <c r="C141" t="s">
        <v>39</v>
      </c>
      <c r="D141" t="s">
        <v>40</v>
      </c>
      <c r="E141">
        <v>8</v>
      </c>
      <c r="F141" s="6">
        <v>864</v>
      </c>
      <c r="G141" s="6">
        <v>259.71839999999997</v>
      </c>
    </row>
    <row r="142" spans="1:7" x14ac:dyDescent="0.35">
      <c r="A142" s="5">
        <v>39661</v>
      </c>
      <c r="B142" t="s">
        <v>43</v>
      </c>
      <c r="C142" t="s">
        <v>39</v>
      </c>
      <c r="D142" t="s">
        <v>40</v>
      </c>
      <c r="E142">
        <v>7</v>
      </c>
      <c r="F142" s="6">
        <v>980</v>
      </c>
      <c r="G142" s="6">
        <v>307.72000000000003</v>
      </c>
    </row>
    <row r="143" spans="1:7" x14ac:dyDescent="0.35">
      <c r="A143" s="5">
        <v>39692</v>
      </c>
      <c r="B143" t="s">
        <v>43</v>
      </c>
      <c r="C143" t="s">
        <v>39</v>
      </c>
      <c r="D143" t="s">
        <v>40</v>
      </c>
      <c r="E143">
        <v>10</v>
      </c>
      <c r="F143" s="6">
        <v>1590</v>
      </c>
      <c r="G143" s="6">
        <v>557.77200000000005</v>
      </c>
    </row>
    <row r="144" spans="1:7" x14ac:dyDescent="0.35">
      <c r="A144" s="5">
        <v>39722</v>
      </c>
      <c r="B144" t="s">
        <v>43</v>
      </c>
      <c r="C144" t="s">
        <v>39</v>
      </c>
      <c r="D144" t="s">
        <v>40</v>
      </c>
      <c r="E144">
        <v>8</v>
      </c>
      <c r="F144" s="6">
        <v>1056</v>
      </c>
      <c r="G144" s="6">
        <v>446.05439999999999</v>
      </c>
    </row>
    <row r="145" spans="1:7" x14ac:dyDescent="0.35">
      <c r="A145" s="5">
        <v>39753</v>
      </c>
      <c r="B145" t="s">
        <v>43</v>
      </c>
      <c r="C145" t="s">
        <v>39</v>
      </c>
      <c r="D145" t="s">
        <v>40</v>
      </c>
      <c r="E145">
        <v>9</v>
      </c>
      <c r="F145" s="6">
        <v>1098</v>
      </c>
      <c r="G145" s="6">
        <v>423.16920000000005</v>
      </c>
    </row>
    <row r="146" spans="1:7" x14ac:dyDescent="0.35">
      <c r="A146" s="5">
        <v>39783</v>
      </c>
      <c r="B146" t="s">
        <v>43</v>
      </c>
      <c r="C146" t="s">
        <v>39</v>
      </c>
      <c r="D146" t="s">
        <v>40</v>
      </c>
      <c r="E146">
        <v>9</v>
      </c>
      <c r="F146" s="6">
        <v>2142</v>
      </c>
      <c r="G146" s="6">
        <v>893.21399999999994</v>
      </c>
    </row>
    <row r="147" spans="1:7" x14ac:dyDescent="0.35">
      <c r="A147" s="5">
        <v>39814</v>
      </c>
      <c r="B147" t="s">
        <v>43</v>
      </c>
      <c r="C147" t="s">
        <v>39</v>
      </c>
      <c r="D147" t="s">
        <v>40</v>
      </c>
      <c r="E147">
        <v>8</v>
      </c>
      <c r="F147" s="6">
        <v>1048</v>
      </c>
      <c r="G147" s="6">
        <v>351.39439999999996</v>
      </c>
    </row>
    <row r="148" spans="1:7" x14ac:dyDescent="0.35">
      <c r="A148" s="5">
        <v>39845</v>
      </c>
      <c r="B148" t="s">
        <v>43</v>
      </c>
      <c r="C148" t="s">
        <v>39</v>
      </c>
      <c r="D148" t="s">
        <v>40</v>
      </c>
      <c r="E148">
        <v>9</v>
      </c>
      <c r="F148" s="6">
        <v>1197</v>
      </c>
      <c r="G148" s="6">
        <v>412.4862</v>
      </c>
    </row>
    <row r="149" spans="1:7" x14ac:dyDescent="0.35">
      <c r="A149" s="5">
        <v>39873</v>
      </c>
      <c r="B149" t="s">
        <v>43</v>
      </c>
      <c r="C149" t="s">
        <v>39</v>
      </c>
      <c r="D149" t="s">
        <v>40</v>
      </c>
      <c r="E149">
        <v>8</v>
      </c>
      <c r="F149" s="6">
        <v>2400</v>
      </c>
      <c r="G149" s="6">
        <v>739.92000000000007</v>
      </c>
    </row>
    <row r="150" spans="1:7" x14ac:dyDescent="0.35">
      <c r="A150" s="5">
        <v>39904</v>
      </c>
      <c r="B150" t="s">
        <v>43</v>
      </c>
      <c r="C150" t="s">
        <v>39</v>
      </c>
      <c r="D150" t="s">
        <v>40</v>
      </c>
      <c r="E150">
        <v>7</v>
      </c>
      <c r="F150" s="6">
        <v>2044</v>
      </c>
      <c r="G150" s="6">
        <v>671.45400000000006</v>
      </c>
    </row>
    <row r="151" spans="1:7" x14ac:dyDescent="0.35">
      <c r="A151" s="5">
        <v>39934</v>
      </c>
      <c r="B151" t="s">
        <v>43</v>
      </c>
      <c r="C151" t="s">
        <v>39</v>
      </c>
      <c r="D151" t="s">
        <v>40</v>
      </c>
      <c r="E151">
        <v>8</v>
      </c>
      <c r="F151" s="6">
        <v>1696</v>
      </c>
      <c r="G151" s="6">
        <v>512.53120000000001</v>
      </c>
    </row>
    <row r="152" spans="1:7" x14ac:dyDescent="0.35">
      <c r="A152" s="5">
        <v>39965</v>
      </c>
      <c r="B152" t="s">
        <v>43</v>
      </c>
      <c r="C152" t="s">
        <v>39</v>
      </c>
      <c r="D152" t="s">
        <v>40</v>
      </c>
      <c r="E152">
        <v>8</v>
      </c>
      <c r="F152" s="6">
        <v>1656</v>
      </c>
      <c r="G152" s="6">
        <v>606.75840000000005</v>
      </c>
    </row>
    <row r="153" spans="1:7" x14ac:dyDescent="0.35">
      <c r="A153" s="5">
        <v>39083</v>
      </c>
      <c r="B153" t="s">
        <v>43</v>
      </c>
      <c r="C153" t="s">
        <v>39</v>
      </c>
      <c r="D153" t="s">
        <v>37</v>
      </c>
      <c r="E153">
        <v>6</v>
      </c>
      <c r="F153" s="6">
        <v>1536</v>
      </c>
      <c r="G153" s="6">
        <v>572.31359999999995</v>
      </c>
    </row>
    <row r="154" spans="1:7" x14ac:dyDescent="0.35">
      <c r="A154" s="5">
        <v>39114</v>
      </c>
      <c r="B154" t="s">
        <v>43</v>
      </c>
      <c r="C154" t="s">
        <v>39</v>
      </c>
      <c r="D154" t="s">
        <v>37</v>
      </c>
      <c r="E154">
        <v>7</v>
      </c>
      <c r="F154" s="6">
        <v>1491</v>
      </c>
      <c r="G154" s="6">
        <v>606.53880000000004</v>
      </c>
    </row>
    <row r="155" spans="1:7" x14ac:dyDescent="0.35">
      <c r="A155" s="5">
        <v>39142</v>
      </c>
      <c r="B155" t="s">
        <v>43</v>
      </c>
      <c r="C155" t="s">
        <v>39</v>
      </c>
      <c r="D155" t="s">
        <v>37</v>
      </c>
      <c r="E155">
        <v>7</v>
      </c>
      <c r="F155" s="6">
        <v>742</v>
      </c>
      <c r="G155" s="6">
        <v>324.25400000000002</v>
      </c>
    </row>
    <row r="156" spans="1:7" x14ac:dyDescent="0.35">
      <c r="A156" s="5">
        <v>39173</v>
      </c>
      <c r="B156" t="s">
        <v>43</v>
      </c>
      <c r="C156" t="s">
        <v>39</v>
      </c>
      <c r="D156" t="s">
        <v>37</v>
      </c>
      <c r="E156">
        <v>10</v>
      </c>
      <c r="F156" s="6">
        <v>2110</v>
      </c>
      <c r="G156" s="6">
        <v>700.30899999999997</v>
      </c>
    </row>
    <row r="157" spans="1:7" x14ac:dyDescent="0.35">
      <c r="A157" s="5">
        <v>39203</v>
      </c>
      <c r="B157" t="s">
        <v>43</v>
      </c>
      <c r="C157" t="s">
        <v>39</v>
      </c>
      <c r="D157" t="s">
        <v>37</v>
      </c>
      <c r="E157">
        <v>7</v>
      </c>
      <c r="F157" s="6">
        <v>1820</v>
      </c>
      <c r="G157" s="6">
        <v>732.73199999999997</v>
      </c>
    </row>
    <row r="158" spans="1:7" x14ac:dyDescent="0.35">
      <c r="A158" s="5">
        <v>39234</v>
      </c>
      <c r="B158" t="s">
        <v>43</v>
      </c>
      <c r="C158" t="s">
        <v>39</v>
      </c>
      <c r="D158" t="s">
        <v>37</v>
      </c>
      <c r="E158">
        <v>10</v>
      </c>
      <c r="F158" s="6">
        <v>1590</v>
      </c>
      <c r="G158" s="6">
        <v>563.01900000000001</v>
      </c>
    </row>
    <row r="159" spans="1:7" x14ac:dyDescent="0.35">
      <c r="A159" s="5">
        <v>39264</v>
      </c>
      <c r="B159" t="s">
        <v>43</v>
      </c>
      <c r="C159" t="s">
        <v>39</v>
      </c>
      <c r="D159" t="s">
        <v>37</v>
      </c>
      <c r="E159">
        <v>10</v>
      </c>
      <c r="F159" s="6">
        <v>2280</v>
      </c>
      <c r="G159" s="6">
        <v>992.71199999999999</v>
      </c>
    </row>
    <row r="160" spans="1:7" x14ac:dyDescent="0.35">
      <c r="A160" s="5">
        <v>39295</v>
      </c>
      <c r="B160" t="s">
        <v>43</v>
      </c>
      <c r="C160" t="s">
        <v>39</v>
      </c>
      <c r="D160" t="s">
        <v>37</v>
      </c>
      <c r="E160">
        <v>7</v>
      </c>
      <c r="F160" s="6">
        <v>770</v>
      </c>
      <c r="G160" s="6">
        <v>334.18</v>
      </c>
    </row>
    <row r="161" spans="1:7" x14ac:dyDescent="0.35">
      <c r="A161" s="5">
        <v>39326</v>
      </c>
      <c r="B161" t="s">
        <v>43</v>
      </c>
      <c r="C161" t="s">
        <v>39</v>
      </c>
      <c r="D161" t="s">
        <v>37</v>
      </c>
      <c r="E161">
        <v>10</v>
      </c>
      <c r="F161" s="6">
        <v>1610</v>
      </c>
      <c r="G161" s="6">
        <v>713.39099999999996</v>
      </c>
    </row>
    <row r="162" spans="1:7" x14ac:dyDescent="0.35">
      <c r="A162" s="5">
        <v>39356</v>
      </c>
      <c r="B162" t="s">
        <v>43</v>
      </c>
      <c r="C162" t="s">
        <v>39</v>
      </c>
      <c r="D162" t="s">
        <v>37</v>
      </c>
      <c r="E162">
        <v>9</v>
      </c>
      <c r="F162" s="6">
        <v>2223</v>
      </c>
      <c r="G162" s="6">
        <v>893.42369999999994</v>
      </c>
    </row>
    <row r="163" spans="1:7" x14ac:dyDescent="0.35">
      <c r="A163" s="5">
        <v>39387</v>
      </c>
      <c r="B163" t="s">
        <v>43</v>
      </c>
      <c r="C163" t="s">
        <v>39</v>
      </c>
      <c r="D163" t="s">
        <v>37</v>
      </c>
      <c r="E163">
        <v>9</v>
      </c>
      <c r="F163" s="6">
        <v>2610</v>
      </c>
      <c r="G163" s="6">
        <v>963.61199999999997</v>
      </c>
    </row>
    <row r="164" spans="1:7" x14ac:dyDescent="0.35">
      <c r="A164" s="5">
        <v>39417</v>
      </c>
      <c r="B164" t="s">
        <v>43</v>
      </c>
      <c r="C164" t="s">
        <v>39</v>
      </c>
      <c r="D164" t="s">
        <v>37</v>
      </c>
      <c r="E164">
        <v>8</v>
      </c>
      <c r="F164" s="6">
        <v>2144</v>
      </c>
      <c r="G164" s="6">
        <v>868.10559999999998</v>
      </c>
    </row>
    <row r="165" spans="1:7" x14ac:dyDescent="0.35">
      <c r="A165" s="5">
        <v>39448</v>
      </c>
      <c r="B165" t="s">
        <v>43</v>
      </c>
      <c r="C165" t="s">
        <v>39</v>
      </c>
      <c r="D165" t="s">
        <v>37</v>
      </c>
      <c r="E165">
        <v>9</v>
      </c>
      <c r="F165" s="6">
        <v>2511</v>
      </c>
      <c r="G165" s="6">
        <v>1126.9367999999999</v>
      </c>
    </row>
    <row r="166" spans="1:7" x14ac:dyDescent="0.35">
      <c r="A166" s="5">
        <v>39479</v>
      </c>
      <c r="B166" t="s">
        <v>43</v>
      </c>
      <c r="C166" t="s">
        <v>39</v>
      </c>
      <c r="D166" t="s">
        <v>37</v>
      </c>
      <c r="E166">
        <v>8</v>
      </c>
      <c r="F166" s="6">
        <v>1064</v>
      </c>
      <c r="G166" s="6">
        <v>453.68959999999998</v>
      </c>
    </row>
    <row r="167" spans="1:7" x14ac:dyDescent="0.35">
      <c r="A167" s="5">
        <v>39508</v>
      </c>
      <c r="B167" t="s">
        <v>43</v>
      </c>
      <c r="C167" t="s">
        <v>39</v>
      </c>
      <c r="D167" t="s">
        <v>37</v>
      </c>
      <c r="E167">
        <v>6</v>
      </c>
      <c r="F167" s="6">
        <v>1182</v>
      </c>
      <c r="G167" s="6">
        <v>390.88740000000001</v>
      </c>
    </row>
    <row r="168" spans="1:7" x14ac:dyDescent="0.35">
      <c r="A168" s="5">
        <v>39539</v>
      </c>
      <c r="B168" t="s">
        <v>43</v>
      </c>
      <c r="C168" t="s">
        <v>39</v>
      </c>
      <c r="D168" t="s">
        <v>37</v>
      </c>
      <c r="E168">
        <v>6</v>
      </c>
      <c r="F168" s="6">
        <v>1638</v>
      </c>
      <c r="G168" s="6">
        <v>553.64400000000001</v>
      </c>
    </row>
    <row r="169" spans="1:7" x14ac:dyDescent="0.35">
      <c r="A169" s="5">
        <v>39569</v>
      </c>
      <c r="B169" t="s">
        <v>43</v>
      </c>
      <c r="C169" t="s">
        <v>39</v>
      </c>
      <c r="D169" t="s">
        <v>37</v>
      </c>
      <c r="E169">
        <v>8</v>
      </c>
      <c r="F169" s="6">
        <v>1472</v>
      </c>
      <c r="G169" s="6">
        <v>468.6848</v>
      </c>
    </row>
    <row r="170" spans="1:7" x14ac:dyDescent="0.35">
      <c r="A170" s="5">
        <v>39600</v>
      </c>
      <c r="B170" t="s">
        <v>43</v>
      </c>
      <c r="C170" t="s">
        <v>39</v>
      </c>
      <c r="D170" t="s">
        <v>37</v>
      </c>
      <c r="E170">
        <v>6</v>
      </c>
      <c r="F170" s="6">
        <v>978</v>
      </c>
      <c r="G170" s="6">
        <v>405.57659999999998</v>
      </c>
    </row>
    <row r="171" spans="1:7" x14ac:dyDescent="0.35">
      <c r="A171" s="5">
        <v>39630</v>
      </c>
      <c r="B171" t="s">
        <v>43</v>
      </c>
      <c r="C171" t="s">
        <v>39</v>
      </c>
      <c r="D171" t="s">
        <v>37</v>
      </c>
      <c r="E171">
        <v>8</v>
      </c>
      <c r="F171" s="6">
        <v>1232</v>
      </c>
      <c r="G171" s="6">
        <v>485.40800000000002</v>
      </c>
    </row>
    <row r="172" spans="1:7" x14ac:dyDescent="0.35">
      <c r="A172" s="5">
        <v>39661</v>
      </c>
      <c r="B172" t="s">
        <v>43</v>
      </c>
      <c r="C172" t="s">
        <v>39</v>
      </c>
      <c r="D172" t="s">
        <v>37</v>
      </c>
      <c r="E172">
        <v>10</v>
      </c>
      <c r="F172" s="6">
        <v>1090</v>
      </c>
      <c r="G172" s="6">
        <v>409.62200000000001</v>
      </c>
    </row>
    <row r="173" spans="1:7" x14ac:dyDescent="0.35">
      <c r="A173" s="5">
        <v>39692</v>
      </c>
      <c r="B173" t="s">
        <v>43</v>
      </c>
      <c r="C173" t="s">
        <v>39</v>
      </c>
      <c r="D173" t="s">
        <v>37</v>
      </c>
      <c r="E173">
        <v>9</v>
      </c>
      <c r="F173" s="6">
        <v>945</v>
      </c>
      <c r="G173" s="6">
        <v>312.03899999999999</v>
      </c>
    </row>
    <row r="174" spans="1:7" x14ac:dyDescent="0.35">
      <c r="A174" s="5">
        <v>39722</v>
      </c>
      <c r="B174" t="s">
        <v>43</v>
      </c>
      <c r="C174" t="s">
        <v>39</v>
      </c>
      <c r="D174" t="s">
        <v>37</v>
      </c>
      <c r="E174">
        <v>7</v>
      </c>
      <c r="F174" s="6">
        <v>1848</v>
      </c>
      <c r="G174" s="6">
        <v>581.56560000000002</v>
      </c>
    </row>
    <row r="175" spans="1:7" x14ac:dyDescent="0.35">
      <c r="A175" s="5">
        <v>39753</v>
      </c>
      <c r="B175" t="s">
        <v>43</v>
      </c>
      <c r="C175" t="s">
        <v>39</v>
      </c>
      <c r="D175" t="s">
        <v>37</v>
      </c>
      <c r="E175">
        <v>8</v>
      </c>
      <c r="F175" s="6">
        <v>1592</v>
      </c>
      <c r="G175" s="6">
        <v>657.65520000000004</v>
      </c>
    </row>
    <row r="176" spans="1:7" x14ac:dyDescent="0.35">
      <c r="A176" s="5">
        <v>39783</v>
      </c>
      <c r="B176" t="s">
        <v>43</v>
      </c>
      <c r="C176" t="s">
        <v>39</v>
      </c>
      <c r="D176" t="s">
        <v>37</v>
      </c>
      <c r="E176">
        <v>6</v>
      </c>
      <c r="F176" s="6">
        <v>1638</v>
      </c>
      <c r="G176" s="6">
        <v>733.005</v>
      </c>
    </row>
    <row r="177" spans="1:7" x14ac:dyDescent="0.35">
      <c r="A177" s="5">
        <v>39814</v>
      </c>
      <c r="B177" t="s">
        <v>43</v>
      </c>
      <c r="C177" t="s">
        <v>39</v>
      </c>
      <c r="D177" t="s">
        <v>37</v>
      </c>
      <c r="E177">
        <v>10</v>
      </c>
      <c r="F177" s="6">
        <v>1110</v>
      </c>
      <c r="G177" s="6">
        <v>437.78399999999999</v>
      </c>
    </row>
    <row r="178" spans="1:7" x14ac:dyDescent="0.35">
      <c r="A178" s="5">
        <v>39845</v>
      </c>
      <c r="B178" t="s">
        <v>43</v>
      </c>
      <c r="C178" t="s">
        <v>39</v>
      </c>
      <c r="D178" t="s">
        <v>37</v>
      </c>
      <c r="E178">
        <v>10</v>
      </c>
      <c r="F178" s="6">
        <v>1350</v>
      </c>
      <c r="G178" s="6">
        <v>567.40499999999997</v>
      </c>
    </row>
    <row r="179" spans="1:7" x14ac:dyDescent="0.35">
      <c r="A179" s="5">
        <v>39873</v>
      </c>
      <c r="B179" t="s">
        <v>43</v>
      </c>
      <c r="C179" t="s">
        <v>39</v>
      </c>
      <c r="D179" t="s">
        <v>37</v>
      </c>
      <c r="E179">
        <v>10</v>
      </c>
      <c r="F179" s="6">
        <v>1130</v>
      </c>
      <c r="G179" s="6">
        <v>496.97400000000005</v>
      </c>
    </row>
    <row r="180" spans="1:7" x14ac:dyDescent="0.35">
      <c r="A180" s="5">
        <v>39904</v>
      </c>
      <c r="B180" t="s">
        <v>43</v>
      </c>
      <c r="C180" t="s">
        <v>39</v>
      </c>
      <c r="D180" t="s">
        <v>37</v>
      </c>
      <c r="E180">
        <v>10</v>
      </c>
      <c r="F180" s="6">
        <v>2930</v>
      </c>
      <c r="G180" s="6">
        <v>1014.0730000000001</v>
      </c>
    </row>
    <row r="181" spans="1:7" x14ac:dyDescent="0.35">
      <c r="A181" s="5">
        <v>39934</v>
      </c>
      <c r="B181" t="s">
        <v>43</v>
      </c>
      <c r="C181" t="s">
        <v>39</v>
      </c>
      <c r="D181" t="s">
        <v>37</v>
      </c>
      <c r="E181">
        <v>8</v>
      </c>
      <c r="F181" s="6">
        <v>1112</v>
      </c>
      <c r="G181" s="6">
        <v>445.1336</v>
      </c>
    </row>
    <row r="182" spans="1:7" x14ac:dyDescent="0.35">
      <c r="A182" s="5">
        <v>39965</v>
      </c>
      <c r="B182" t="s">
        <v>43</v>
      </c>
      <c r="C182" t="s">
        <v>39</v>
      </c>
      <c r="D182" t="s">
        <v>37</v>
      </c>
      <c r="E182">
        <v>8</v>
      </c>
      <c r="F182" s="6">
        <v>928</v>
      </c>
      <c r="G182" s="6">
        <v>416.9504</v>
      </c>
    </row>
    <row r="183" spans="1:7" x14ac:dyDescent="0.35">
      <c r="A183" s="5">
        <v>39083</v>
      </c>
      <c r="B183" t="s">
        <v>43</v>
      </c>
      <c r="C183" t="s">
        <v>41</v>
      </c>
      <c r="D183" t="s">
        <v>38</v>
      </c>
      <c r="E183">
        <v>9</v>
      </c>
      <c r="F183" s="6">
        <v>2223</v>
      </c>
      <c r="G183" s="6">
        <v>771.15869999999995</v>
      </c>
    </row>
    <row r="184" spans="1:7" x14ac:dyDescent="0.35">
      <c r="A184" s="5">
        <v>39114</v>
      </c>
      <c r="B184" t="s">
        <v>43</v>
      </c>
      <c r="C184" t="s">
        <v>41</v>
      </c>
      <c r="D184" t="s">
        <v>38</v>
      </c>
      <c r="E184">
        <v>9</v>
      </c>
      <c r="F184" s="6">
        <v>936</v>
      </c>
      <c r="G184" s="6">
        <v>375.42959999999999</v>
      </c>
    </row>
    <row r="185" spans="1:7" x14ac:dyDescent="0.35">
      <c r="A185" s="5">
        <v>39142</v>
      </c>
      <c r="B185" t="s">
        <v>43</v>
      </c>
      <c r="C185" t="s">
        <v>41</v>
      </c>
      <c r="D185" t="s">
        <v>38</v>
      </c>
      <c r="E185">
        <v>9</v>
      </c>
      <c r="F185" s="6">
        <v>1215</v>
      </c>
      <c r="G185" s="6">
        <v>406.053</v>
      </c>
    </row>
    <row r="186" spans="1:7" x14ac:dyDescent="0.35">
      <c r="A186" s="5">
        <v>39173</v>
      </c>
      <c r="B186" t="s">
        <v>43</v>
      </c>
      <c r="C186" t="s">
        <v>41</v>
      </c>
      <c r="D186" t="s">
        <v>38</v>
      </c>
      <c r="E186">
        <v>6</v>
      </c>
      <c r="F186" s="6">
        <v>1110</v>
      </c>
      <c r="G186" s="6">
        <v>493.17299999999994</v>
      </c>
    </row>
    <row r="187" spans="1:7" x14ac:dyDescent="0.35">
      <c r="A187" s="5">
        <v>39203</v>
      </c>
      <c r="B187" t="s">
        <v>43</v>
      </c>
      <c r="C187" t="s">
        <v>41</v>
      </c>
      <c r="D187" t="s">
        <v>38</v>
      </c>
      <c r="E187">
        <v>7</v>
      </c>
      <c r="F187" s="6">
        <v>763</v>
      </c>
      <c r="G187" s="6">
        <v>333.27840000000003</v>
      </c>
    </row>
    <row r="188" spans="1:7" x14ac:dyDescent="0.35">
      <c r="A188" s="5">
        <v>39234</v>
      </c>
      <c r="B188" t="s">
        <v>43</v>
      </c>
      <c r="C188" t="s">
        <v>41</v>
      </c>
      <c r="D188" t="s">
        <v>38</v>
      </c>
      <c r="E188">
        <v>8</v>
      </c>
      <c r="F188" s="6">
        <v>2096</v>
      </c>
      <c r="G188" s="6">
        <v>763.78240000000005</v>
      </c>
    </row>
    <row r="189" spans="1:7" x14ac:dyDescent="0.35">
      <c r="A189" s="5">
        <v>39264</v>
      </c>
      <c r="B189" t="s">
        <v>43</v>
      </c>
      <c r="C189" t="s">
        <v>41</v>
      </c>
      <c r="D189" t="s">
        <v>38</v>
      </c>
      <c r="E189">
        <v>9</v>
      </c>
      <c r="F189" s="6">
        <v>963</v>
      </c>
      <c r="G189" s="6">
        <v>396.27449999999999</v>
      </c>
    </row>
    <row r="190" spans="1:7" x14ac:dyDescent="0.35">
      <c r="A190" s="5">
        <v>39295</v>
      </c>
      <c r="B190" t="s">
        <v>43</v>
      </c>
      <c r="C190" t="s">
        <v>41</v>
      </c>
      <c r="D190" t="s">
        <v>38</v>
      </c>
      <c r="E190">
        <v>6</v>
      </c>
      <c r="F190" s="6">
        <v>1626</v>
      </c>
      <c r="G190" s="6">
        <v>635.44079999999997</v>
      </c>
    </row>
    <row r="191" spans="1:7" x14ac:dyDescent="0.35">
      <c r="A191" s="5">
        <v>39326</v>
      </c>
      <c r="B191" t="s">
        <v>43</v>
      </c>
      <c r="C191" t="s">
        <v>41</v>
      </c>
      <c r="D191" t="s">
        <v>38</v>
      </c>
      <c r="E191">
        <v>6</v>
      </c>
      <c r="F191" s="6">
        <v>1272</v>
      </c>
      <c r="G191" s="6">
        <v>402.58800000000002</v>
      </c>
    </row>
    <row r="192" spans="1:7" x14ac:dyDescent="0.35">
      <c r="A192" s="5">
        <v>39356</v>
      </c>
      <c r="B192" t="s">
        <v>43</v>
      </c>
      <c r="C192" t="s">
        <v>41</v>
      </c>
      <c r="D192" t="s">
        <v>38</v>
      </c>
      <c r="E192">
        <v>7</v>
      </c>
      <c r="F192" s="6">
        <v>1043</v>
      </c>
      <c r="G192" s="6">
        <v>346.79750000000001</v>
      </c>
    </row>
    <row r="193" spans="1:7" x14ac:dyDescent="0.35">
      <c r="A193" s="5">
        <v>39387</v>
      </c>
      <c r="B193" t="s">
        <v>43</v>
      </c>
      <c r="C193" t="s">
        <v>41</v>
      </c>
      <c r="D193" t="s">
        <v>38</v>
      </c>
      <c r="E193">
        <v>7</v>
      </c>
      <c r="F193" s="6">
        <v>1358</v>
      </c>
      <c r="G193" s="6">
        <v>600.37180000000001</v>
      </c>
    </row>
    <row r="194" spans="1:7" x14ac:dyDescent="0.35">
      <c r="A194" s="5">
        <v>39417</v>
      </c>
      <c r="B194" t="s">
        <v>43</v>
      </c>
      <c r="C194" t="s">
        <v>41</v>
      </c>
      <c r="D194" t="s">
        <v>38</v>
      </c>
      <c r="E194">
        <v>10</v>
      </c>
      <c r="F194" s="6">
        <v>2150</v>
      </c>
      <c r="G194" s="6">
        <v>928.58500000000004</v>
      </c>
    </row>
    <row r="195" spans="1:7" x14ac:dyDescent="0.35">
      <c r="A195" s="5">
        <v>39448</v>
      </c>
      <c r="B195" t="s">
        <v>43</v>
      </c>
      <c r="C195" t="s">
        <v>41</v>
      </c>
      <c r="D195" t="s">
        <v>38</v>
      </c>
      <c r="E195">
        <v>6</v>
      </c>
      <c r="F195" s="6">
        <v>1398</v>
      </c>
      <c r="G195" s="6">
        <v>581.28840000000002</v>
      </c>
    </row>
    <row r="196" spans="1:7" x14ac:dyDescent="0.35">
      <c r="A196" s="5">
        <v>39479</v>
      </c>
      <c r="B196" t="s">
        <v>43</v>
      </c>
      <c r="C196" t="s">
        <v>41</v>
      </c>
      <c r="D196" t="s">
        <v>38</v>
      </c>
      <c r="E196">
        <v>10</v>
      </c>
      <c r="F196" s="6">
        <v>1960</v>
      </c>
      <c r="G196" s="6">
        <v>600.93599999999992</v>
      </c>
    </row>
    <row r="197" spans="1:7" x14ac:dyDescent="0.35">
      <c r="A197" s="5">
        <v>39508</v>
      </c>
      <c r="B197" t="s">
        <v>43</v>
      </c>
      <c r="C197" t="s">
        <v>41</v>
      </c>
      <c r="D197" t="s">
        <v>38</v>
      </c>
      <c r="E197">
        <v>9</v>
      </c>
      <c r="F197" s="6">
        <v>1089</v>
      </c>
      <c r="G197" s="6">
        <v>330.83820000000003</v>
      </c>
    </row>
    <row r="198" spans="1:7" x14ac:dyDescent="0.35">
      <c r="A198" s="5">
        <v>39539</v>
      </c>
      <c r="B198" t="s">
        <v>43</v>
      </c>
      <c r="C198" t="s">
        <v>41</v>
      </c>
      <c r="D198" t="s">
        <v>38</v>
      </c>
      <c r="E198">
        <v>8</v>
      </c>
      <c r="F198" s="6">
        <v>2248</v>
      </c>
      <c r="G198" s="6">
        <v>842.32559999999989</v>
      </c>
    </row>
    <row r="199" spans="1:7" x14ac:dyDescent="0.35">
      <c r="A199" s="5">
        <v>39569</v>
      </c>
      <c r="B199" t="s">
        <v>43</v>
      </c>
      <c r="C199" t="s">
        <v>41</v>
      </c>
      <c r="D199" t="s">
        <v>38</v>
      </c>
      <c r="E199">
        <v>9</v>
      </c>
      <c r="F199" s="6">
        <v>1566</v>
      </c>
      <c r="G199" s="6">
        <v>580.82939999999996</v>
      </c>
    </row>
    <row r="200" spans="1:7" x14ac:dyDescent="0.35">
      <c r="A200" s="5">
        <v>39600</v>
      </c>
      <c r="B200" t="s">
        <v>43</v>
      </c>
      <c r="C200" t="s">
        <v>41</v>
      </c>
      <c r="D200" t="s">
        <v>38</v>
      </c>
      <c r="E200">
        <v>9</v>
      </c>
      <c r="F200" s="6">
        <v>1368</v>
      </c>
      <c r="G200" s="6">
        <v>421.48079999999999</v>
      </c>
    </row>
    <row r="201" spans="1:7" x14ac:dyDescent="0.35">
      <c r="A201" s="5">
        <v>39630</v>
      </c>
      <c r="B201" t="s">
        <v>43</v>
      </c>
      <c r="C201" t="s">
        <v>41</v>
      </c>
      <c r="D201" t="s">
        <v>38</v>
      </c>
      <c r="E201">
        <v>8</v>
      </c>
      <c r="F201" s="6">
        <v>1416</v>
      </c>
      <c r="G201" s="6">
        <v>627.99599999999998</v>
      </c>
    </row>
    <row r="202" spans="1:7" x14ac:dyDescent="0.35">
      <c r="A202" s="5">
        <v>39661</v>
      </c>
      <c r="B202" t="s">
        <v>43</v>
      </c>
      <c r="C202" t="s">
        <v>41</v>
      </c>
      <c r="D202" t="s">
        <v>38</v>
      </c>
      <c r="E202">
        <v>10</v>
      </c>
      <c r="F202" s="6">
        <v>2220</v>
      </c>
      <c r="G202" s="6">
        <v>889.99799999999993</v>
      </c>
    </row>
    <row r="203" spans="1:7" x14ac:dyDescent="0.35">
      <c r="A203" s="5">
        <v>39692</v>
      </c>
      <c r="B203" t="s">
        <v>43</v>
      </c>
      <c r="C203" t="s">
        <v>41</v>
      </c>
      <c r="D203" t="s">
        <v>38</v>
      </c>
      <c r="E203">
        <v>7</v>
      </c>
      <c r="F203" s="6">
        <v>1127</v>
      </c>
      <c r="G203" s="6">
        <v>438.9665</v>
      </c>
    </row>
    <row r="204" spans="1:7" x14ac:dyDescent="0.35">
      <c r="A204" s="5">
        <v>39722</v>
      </c>
      <c r="B204" t="s">
        <v>43</v>
      </c>
      <c r="C204" t="s">
        <v>41</v>
      </c>
      <c r="D204" t="s">
        <v>38</v>
      </c>
      <c r="E204">
        <v>9</v>
      </c>
      <c r="F204" s="6">
        <v>927</v>
      </c>
      <c r="G204" s="6">
        <v>373.02479999999997</v>
      </c>
    </row>
    <row r="205" spans="1:7" x14ac:dyDescent="0.35">
      <c r="A205" s="5">
        <v>39753</v>
      </c>
      <c r="B205" t="s">
        <v>43</v>
      </c>
      <c r="C205" t="s">
        <v>41</v>
      </c>
      <c r="D205" t="s">
        <v>38</v>
      </c>
      <c r="E205">
        <v>10</v>
      </c>
      <c r="F205" s="6">
        <v>1210</v>
      </c>
      <c r="G205" s="6">
        <v>368.80799999999999</v>
      </c>
    </row>
    <row r="206" spans="1:7" x14ac:dyDescent="0.35">
      <c r="A206" s="5">
        <v>39783</v>
      </c>
      <c r="B206" t="s">
        <v>43</v>
      </c>
      <c r="C206" t="s">
        <v>41</v>
      </c>
      <c r="D206" t="s">
        <v>38</v>
      </c>
      <c r="E206">
        <v>7</v>
      </c>
      <c r="F206" s="6">
        <v>1302</v>
      </c>
      <c r="G206" s="6">
        <v>490.59360000000004</v>
      </c>
    </row>
    <row r="207" spans="1:7" x14ac:dyDescent="0.35">
      <c r="A207" s="5">
        <v>39814</v>
      </c>
      <c r="B207" t="s">
        <v>43</v>
      </c>
      <c r="C207" t="s">
        <v>41</v>
      </c>
      <c r="D207" t="s">
        <v>38</v>
      </c>
      <c r="E207">
        <v>7</v>
      </c>
      <c r="F207" s="6">
        <v>1484</v>
      </c>
      <c r="G207" s="6">
        <v>493.72679999999997</v>
      </c>
    </row>
    <row r="208" spans="1:7" x14ac:dyDescent="0.35">
      <c r="A208" s="5">
        <v>39845</v>
      </c>
      <c r="B208" t="s">
        <v>43</v>
      </c>
      <c r="C208" t="s">
        <v>41</v>
      </c>
      <c r="D208" t="s">
        <v>38</v>
      </c>
      <c r="E208">
        <v>9</v>
      </c>
      <c r="F208" s="6">
        <v>1008</v>
      </c>
      <c r="G208" s="6">
        <v>347.35680000000002</v>
      </c>
    </row>
    <row r="209" spans="1:7" x14ac:dyDescent="0.35">
      <c r="A209" s="5">
        <v>39873</v>
      </c>
      <c r="B209" t="s">
        <v>43</v>
      </c>
      <c r="C209" t="s">
        <v>41</v>
      </c>
      <c r="D209" t="s">
        <v>38</v>
      </c>
      <c r="E209">
        <v>10</v>
      </c>
      <c r="F209" s="6">
        <v>2060</v>
      </c>
      <c r="G209" s="6">
        <v>918.76</v>
      </c>
    </row>
    <row r="210" spans="1:7" x14ac:dyDescent="0.35">
      <c r="A210" s="5">
        <v>39904</v>
      </c>
      <c r="B210" t="s">
        <v>43</v>
      </c>
      <c r="C210" t="s">
        <v>41</v>
      </c>
      <c r="D210" t="s">
        <v>38</v>
      </c>
      <c r="E210">
        <v>8</v>
      </c>
      <c r="F210" s="6">
        <v>1504</v>
      </c>
      <c r="G210" s="6">
        <v>655.74400000000003</v>
      </c>
    </row>
    <row r="211" spans="1:7" x14ac:dyDescent="0.35">
      <c r="A211" s="5">
        <v>39934</v>
      </c>
      <c r="B211" t="s">
        <v>43</v>
      </c>
      <c r="C211" t="s">
        <v>41</v>
      </c>
      <c r="D211" t="s">
        <v>38</v>
      </c>
      <c r="E211">
        <v>7</v>
      </c>
      <c r="F211" s="6">
        <v>882</v>
      </c>
      <c r="G211" s="6">
        <v>394.34219999999999</v>
      </c>
    </row>
    <row r="212" spans="1:7" x14ac:dyDescent="0.35">
      <c r="A212" s="5">
        <v>39965</v>
      </c>
      <c r="B212" t="s">
        <v>43</v>
      </c>
      <c r="C212" t="s">
        <v>41</v>
      </c>
      <c r="D212" t="s">
        <v>38</v>
      </c>
      <c r="E212">
        <v>9</v>
      </c>
      <c r="F212" s="6">
        <v>1611</v>
      </c>
      <c r="G212" s="6">
        <v>484.42770000000002</v>
      </c>
    </row>
    <row r="213" spans="1:7" x14ac:dyDescent="0.35">
      <c r="A213" s="5">
        <v>39083</v>
      </c>
      <c r="B213" t="s">
        <v>43</v>
      </c>
      <c r="C213" t="s">
        <v>41</v>
      </c>
      <c r="D213" t="s">
        <v>40</v>
      </c>
      <c r="E213">
        <v>9</v>
      </c>
      <c r="F213" s="6">
        <v>2547</v>
      </c>
      <c r="G213" s="6">
        <v>781.41960000000006</v>
      </c>
    </row>
    <row r="214" spans="1:7" x14ac:dyDescent="0.35">
      <c r="A214" s="5">
        <v>39114</v>
      </c>
      <c r="B214" t="s">
        <v>43</v>
      </c>
      <c r="C214" t="s">
        <v>41</v>
      </c>
      <c r="D214" t="s">
        <v>40</v>
      </c>
      <c r="E214">
        <v>8</v>
      </c>
      <c r="F214" s="6">
        <v>968</v>
      </c>
      <c r="G214" s="6">
        <v>305.5976</v>
      </c>
    </row>
    <row r="215" spans="1:7" x14ac:dyDescent="0.35">
      <c r="A215" s="5">
        <v>39142</v>
      </c>
      <c r="B215" t="s">
        <v>43</v>
      </c>
      <c r="C215" t="s">
        <v>41</v>
      </c>
      <c r="D215" t="s">
        <v>40</v>
      </c>
      <c r="E215">
        <v>9</v>
      </c>
      <c r="F215" s="6">
        <v>1980</v>
      </c>
      <c r="G215" s="6">
        <v>708.24599999999998</v>
      </c>
    </row>
    <row r="216" spans="1:7" x14ac:dyDescent="0.35">
      <c r="A216" s="5">
        <v>39173</v>
      </c>
      <c r="B216" t="s">
        <v>43</v>
      </c>
      <c r="C216" t="s">
        <v>41</v>
      </c>
      <c r="D216" t="s">
        <v>40</v>
      </c>
      <c r="E216">
        <v>8</v>
      </c>
      <c r="F216" s="6">
        <v>1816</v>
      </c>
      <c r="G216" s="6">
        <v>746.19439999999997</v>
      </c>
    </row>
    <row r="217" spans="1:7" x14ac:dyDescent="0.35">
      <c r="A217" s="5">
        <v>39203</v>
      </c>
      <c r="B217" t="s">
        <v>43</v>
      </c>
      <c r="C217" t="s">
        <v>41</v>
      </c>
      <c r="D217" t="s">
        <v>40</v>
      </c>
      <c r="E217">
        <v>9</v>
      </c>
      <c r="F217" s="6">
        <v>1512</v>
      </c>
      <c r="G217" s="6">
        <v>503.34479999999996</v>
      </c>
    </row>
    <row r="218" spans="1:7" x14ac:dyDescent="0.35">
      <c r="A218" s="5">
        <v>39234</v>
      </c>
      <c r="B218" t="s">
        <v>43</v>
      </c>
      <c r="C218" t="s">
        <v>41</v>
      </c>
      <c r="D218" t="s">
        <v>40</v>
      </c>
      <c r="E218">
        <v>8</v>
      </c>
      <c r="F218" s="6">
        <v>2080</v>
      </c>
      <c r="G218" s="6">
        <v>691.6</v>
      </c>
    </row>
    <row r="219" spans="1:7" x14ac:dyDescent="0.35">
      <c r="A219" s="5">
        <v>39264</v>
      </c>
      <c r="B219" t="s">
        <v>43</v>
      </c>
      <c r="C219" t="s">
        <v>41</v>
      </c>
      <c r="D219" t="s">
        <v>40</v>
      </c>
      <c r="E219">
        <v>6</v>
      </c>
      <c r="F219" s="6">
        <v>1056</v>
      </c>
      <c r="G219" s="6">
        <v>421.13279999999997</v>
      </c>
    </row>
    <row r="220" spans="1:7" x14ac:dyDescent="0.35">
      <c r="A220" s="5">
        <v>39295</v>
      </c>
      <c r="B220" t="s">
        <v>43</v>
      </c>
      <c r="C220" t="s">
        <v>41</v>
      </c>
      <c r="D220" t="s">
        <v>40</v>
      </c>
      <c r="E220">
        <v>10</v>
      </c>
      <c r="F220" s="6">
        <v>2740</v>
      </c>
      <c r="G220" s="6">
        <v>935.43599999999992</v>
      </c>
    </row>
    <row r="221" spans="1:7" x14ac:dyDescent="0.35">
      <c r="A221" s="5">
        <v>39326</v>
      </c>
      <c r="B221" t="s">
        <v>43</v>
      </c>
      <c r="C221" t="s">
        <v>41</v>
      </c>
      <c r="D221" t="s">
        <v>40</v>
      </c>
      <c r="E221">
        <v>6</v>
      </c>
      <c r="F221" s="6">
        <v>1434</v>
      </c>
      <c r="G221" s="6">
        <v>630.81659999999999</v>
      </c>
    </row>
    <row r="222" spans="1:7" x14ac:dyDescent="0.35">
      <c r="A222" s="5">
        <v>39356</v>
      </c>
      <c r="B222" t="s">
        <v>43</v>
      </c>
      <c r="C222" t="s">
        <v>41</v>
      </c>
      <c r="D222" t="s">
        <v>40</v>
      </c>
      <c r="E222">
        <v>6</v>
      </c>
      <c r="F222" s="6">
        <v>918</v>
      </c>
      <c r="G222" s="6">
        <v>329.8374</v>
      </c>
    </row>
    <row r="223" spans="1:7" x14ac:dyDescent="0.35">
      <c r="A223" s="5">
        <v>39387</v>
      </c>
      <c r="B223" t="s">
        <v>43</v>
      </c>
      <c r="C223" t="s">
        <v>41</v>
      </c>
      <c r="D223" t="s">
        <v>40</v>
      </c>
      <c r="E223">
        <v>6</v>
      </c>
      <c r="F223" s="6">
        <v>1326</v>
      </c>
      <c r="G223" s="6">
        <v>478.95120000000003</v>
      </c>
    </row>
    <row r="224" spans="1:7" x14ac:dyDescent="0.35">
      <c r="A224" s="5">
        <v>39417</v>
      </c>
      <c r="B224" t="s">
        <v>43</v>
      </c>
      <c r="C224" t="s">
        <v>41</v>
      </c>
      <c r="D224" t="s">
        <v>40</v>
      </c>
      <c r="E224">
        <v>7</v>
      </c>
      <c r="F224" s="6">
        <v>1554</v>
      </c>
      <c r="G224" s="6">
        <v>556.48739999999998</v>
      </c>
    </row>
    <row r="225" spans="1:7" x14ac:dyDescent="0.35">
      <c r="A225" s="5">
        <v>39448</v>
      </c>
      <c r="B225" t="s">
        <v>43</v>
      </c>
      <c r="C225" t="s">
        <v>41</v>
      </c>
      <c r="D225" t="s">
        <v>40</v>
      </c>
      <c r="E225">
        <v>6</v>
      </c>
      <c r="F225" s="6">
        <v>660</v>
      </c>
      <c r="G225" s="6">
        <v>271.65600000000001</v>
      </c>
    </row>
    <row r="226" spans="1:7" x14ac:dyDescent="0.35">
      <c r="A226" s="5">
        <v>39479</v>
      </c>
      <c r="B226" t="s">
        <v>43</v>
      </c>
      <c r="C226" t="s">
        <v>41</v>
      </c>
      <c r="D226" t="s">
        <v>40</v>
      </c>
      <c r="E226">
        <v>10</v>
      </c>
      <c r="F226" s="6">
        <v>1920</v>
      </c>
      <c r="G226" s="6">
        <v>602.49600000000009</v>
      </c>
    </row>
    <row r="227" spans="1:7" x14ac:dyDescent="0.35">
      <c r="A227" s="5">
        <v>39508</v>
      </c>
      <c r="B227" t="s">
        <v>43</v>
      </c>
      <c r="C227" t="s">
        <v>41</v>
      </c>
      <c r="D227" t="s">
        <v>40</v>
      </c>
      <c r="E227">
        <v>9</v>
      </c>
      <c r="F227" s="6">
        <v>1035</v>
      </c>
      <c r="G227" s="6">
        <v>386.98650000000004</v>
      </c>
    </row>
    <row r="228" spans="1:7" x14ac:dyDescent="0.35">
      <c r="A228" s="5">
        <v>39539</v>
      </c>
      <c r="B228" t="s">
        <v>43</v>
      </c>
      <c r="C228" t="s">
        <v>41</v>
      </c>
      <c r="D228" t="s">
        <v>40</v>
      </c>
      <c r="E228">
        <v>10</v>
      </c>
      <c r="F228" s="6">
        <v>2000</v>
      </c>
      <c r="G228" s="6">
        <v>623.80000000000007</v>
      </c>
    </row>
    <row r="229" spans="1:7" x14ac:dyDescent="0.35">
      <c r="A229" s="5">
        <v>39569</v>
      </c>
      <c r="B229" t="s">
        <v>43</v>
      </c>
      <c r="C229" t="s">
        <v>41</v>
      </c>
      <c r="D229" t="s">
        <v>40</v>
      </c>
      <c r="E229">
        <v>9</v>
      </c>
      <c r="F229" s="6">
        <v>2331</v>
      </c>
      <c r="G229" s="6">
        <v>861.07140000000004</v>
      </c>
    </row>
    <row r="230" spans="1:7" x14ac:dyDescent="0.35">
      <c r="A230" s="5">
        <v>39600</v>
      </c>
      <c r="B230" t="s">
        <v>43</v>
      </c>
      <c r="C230" t="s">
        <v>41</v>
      </c>
      <c r="D230" t="s">
        <v>40</v>
      </c>
      <c r="E230">
        <v>6</v>
      </c>
      <c r="F230" s="6">
        <v>1182</v>
      </c>
      <c r="G230" s="6">
        <v>496.7946</v>
      </c>
    </row>
    <row r="231" spans="1:7" x14ac:dyDescent="0.35">
      <c r="A231" s="5">
        <v>39630</v>
      </c>
      <c r="B231" t="s">
        <v>43</v>
      </c>
      <c r="C231" t="s">
        <v>41</v>
      </c>
      <c r="D231" t="s">
        <v>40</v>
      </c>
      <c r="E231">
        <v>10</v>
      </c>
      <c r="F231" s="6">
        <v>2280</v>
      </c>
      <c r="G231" s="6">
        <v>848.38799999999992</v>
      </c>
    </row>
    <row r="232" spans="1:7" x14ac:dyDescent="0.35">
      <c r="A232" s="5">
        <v>39661</v>
      </c>
      <c r="B232" t="s">
        <v>43</v>
      </c>
      <c r="C232" t="s">
        <v>41</v>
      </c>
      <c r="D232" t="s">
        <v>40</v>
      </c>
      <c r="E232">
        <v>7</v>
      </c>
      <c r="F232" s="6">
        <v>861</v>
      </c>
      <c r="G232" s="6">
        <v>385.29750000000001</v>
      </c>
    </row>
    <row r="233" spans="1:7" x14ac:dyDescent="0.35">
      <c r="A233" s="5">
        <v>39692</v>
      </c>
      <c r="B233" t="s">
        <v>43</v>
      </c>
      <c r="C233" t="s">
        <v>41</v>
      </c>
      <c r="D233" t="s">
        <v>40</v>
      </c>
      <c r="E233">
        <v>7</v>
      </c>
      <c r="F233" s="6">
        <v>1330</v>
      </c>
      <c r="G233" s="6">
        <v>457.65300000000002</v>
      </c>
    </row>
    <row r="234" spans="1:7" x14ac:dyDescent="0.35">
      <c r="A234" s="5">
        <v>39722</v>
      </c>
      <c r="B234" t="s">
        <v>43</v>
      </c>
      <c r="C234" t="s">
        <v>41</v>
      </c>
      <c r="D234" t="s">
        <v>40</v>
      </c>
      <c r="E234">
        <v>10</v>
      </c>
      <c r="F234" s="6">
        <v>1670</v>
      </c>
      <c r="G234" s="6">
        <v>613.05700000000002</v>
      </c>
    </row>
    <row r="235" spans="1:7" x14ac:dyDescent="0.35">
      <c r="A235" s="5">
        <v>39753</v>
      </c>
      <c r="B235" t="s">
        <v>43</v>
      </c>
      <c r="C235" t="s">
        <v>41</v>
      </c>
      <c r="D235" t="s">
        <v>40</v>
      </c>
      <c r="E235">
        <v>9</v>
      </c>
      <c r="F235" s="6">
        <v>1962</v>
      </c>
      <c r="G235" s="6">
        <v>594.48599999999999</v>
      </c>
    </row>
    <row r="236" spans="1:7" x14ac:dyDescent="0.35">
      <c r="A236" s="5">
        <v>39783</v>
      </c>
      <c r="B236" t="s">
        <v>43</v>
      </c>
      <c r="C236" t="s">
        <v>41</v>
      </c>
      <c r="D236" t="s">
        <v>40</v>
      </c>
      <c r="E236">
        <v>8</v>
      </c>
      <c r="F236" s="6">
        <v>1784</v>
      </c>
      <c r="G236" s="6">
        <v>724.30400000000009</v>
      </c>
    </row>
    <row r="237" spans="1:7" x14ac:dyDescent="0.35">
      <c r="A237" s="5">
        <v>39814</v>
      </c>
      <c r="B237" t="s">
        <v>43</v>
      </c>
      <c r="C237" t="s">
        <v>41</v>
      </c>
      <c r="D237" t="s">
        <v>40</v>
      </c>
      <c r="E237">
        <v>10</v>
      </c>
      <c r="F237" s="6">
        <v>2440</v>
      </c>
      <c r="G237" s="6">
        <v>798.61199999999997</v>
      </c>
    </row>
    <row r="238" spans="1:7" x14ac:dyDescent="0.35">
      <c r="A238" s="5">
        <v>39845</v>
      </c>
      <c r="B238" t="s">
        <v>43</v>
      </c>
      <c r="C238" t="s">
        <v>41</v>
      </c>
      <c r="D238" t="s">
        <v>40</v>
      </c>
      <c r="E238">
        <v>10</v>
      </c>
      <c r="F238" s="6">
        <v>1470</v>
      </c>
      <c r="G238" s="6">
        <v>443.79300000000001</v>
      </c>
    </row>
    <row r="239" spans="1:7" x14ac:dyDescent="0.35">
      <c r="A239" s="5">
        <v>39873</v>
      </c>
      <c r="B239" t="s">
        <v>43</v>
      </c>
      <c r="C239" t="s">
        <v>41</v>
      </c>
      <c r="D239" t="s">
        <v>40</v>
      </c>
      <c r="E239">
        <v>6</v>
      </c>
      <c r="F239" s="6">
        <v>696</v>
      </c>
      <c r="G239" s="6">
        <v>261.06959999999998</v>
      </c>
    </row>
    <row r="240" spans="1:7" x14ac:dyDescent="0.35">
      <c r="A240" s="5">
        <v>39904</v>
      </c>
      <c r="B240" t="s">
        <v>43</v>
      </c>
      <c r="C240" t="s">
        <v>41</v>
      </c>
      <c r="D240" t="s">
        <v>40</v>
      </c>
      <c r="E240">
        <v>6</v>
      </c>
      <c r="F240" s="6">
        <v>1680</v>
      </c>
      <c r="G240" s="6">
        <v>653.01599999999996</v>
      </c>
    </row>
    <row r="241" spans="1:7" x14ac:dyDescent="0.35">
      <c r="A241" s="5">
        <v>39934</v>
      </c>
      <c r="B241" t="s">
        <v>43</v>
      </c>
      <c r="C241" t="s">
        <v>41</v>
      </c>
      <c r="D241" t="s">
        <v>40</v>
      </c>
      <c r="E241">
        <v>8</v>
      </c>
      <c r="F241" s="6">
        <v>2048</v>
      </c>
      <c r="G241" s="6">
        <v>846.4384</v>
      </c>
    </row>
    <row r="242" spans="1:7" x14ac:dyDescent="0.35">
      <c r="A242" s="5">
        <v>39965</v>
      </c>
      <c r="B242" t="s">
        <v>43</v>
      </c>
      <c r="C242" t="s">
        <v>41</v>
      </c>
      <c r="D242" t="s">
        <v>40</v>
      </c>
      <c r="E242">
        <v>7</v>
      </c>
      <c r="F242" s="6">
        <v>1575</v>
      </c>
      <c r="G242" s="6">
        <v>492.97500000000002</v>
      </c>
    </row>
    <row r="243" spans="1:7" x14ac:dyDescent="0.35">
      <c r="A243" s="5">
        <v>39083</v>
      </c>
      <c r="B243" t="s">
        <v>43</v>
      </c>
      <c r="C243" t="s">
        <v>41</v>
      </c>
      <c r="D243" t="s">
        <v>37</v>
      </c>
      <c r="E243">
        <v>10</v>
      </c>
      <c r="F243" s="6">
        <v>1810</v>
      </c>
      <c r="G243" s="6">
        <v>664.27</v>
      </c>
    </row>
    <row r="244" spans="1:7" x14ac:dyDescent="0.35">
      <c r="A244" s="5">
        <v>39114</v>
      </c>
      <c r="B244" t="s">
        <v>43</v>
      </c>
      <c r="C244" t="s">
        <v>41</v>
      </c>
      <c r="D244" t="s">
        <v>37</v>
      </c>
      <c r="E244">
        <v>9</v>
      </c>
      <c r="F244" s="6">
        <v>1080</v>
      </c>
      <c r="G244" s="6">
        <v>382.64400000000001</v>
      </c>
    </row>
    <row r="245" spans="1:7" x14ac:dyDescent="0.35">
      <c r="A245" s="5">
        <v>39142</v>
      </c>
      <c r="B245" t="s">
        <v>43</v>
      </c>
      <c r="C245" t="s">
        <v>41</v>
      </c>
      <c r="D245" t="s">
        <v>37</v>
      </c>
      <c r="E245">
        <v>10</v>
      </c>
      <c r="F245" s="6">
        <v>2180</v>
      </c>
      <c r="G245" s="6">
        <v>978.82</v>
      </c>
    </row>
    <row r="246" spans="1:7" x14ac:dyDescent="0.35">
      <c r="A246" s="5">
        <v>39173</v>
      </c>
      <c r="B246" t="s">
        <v>43</v>
      </c>
      <c r="C246" t="s">
        <v>41</v>
      </c>
      <c r="D246" t="s">
        <v>37</v>
      </c>
      <c r="E246">
        <v>8</v>
      </c>
      <c r="F246" s="6">
        <v>2152</v>
      </c>
      <c r="G246" s="6">
        <v>780.1</v>
      </c>
    </row>
    <row r="247" spans="1:7" x14ac:dyDescent="0.35">
      <c r="A247" s="5">
        <v>39203</v>
      </c>
      <c r="B247" t="s">
        <v>43</v>
      </c>
      <c r="C247" t="s">
        <v>41</v>
      </c>
      <c r="D247" t="s">
        <v>37</v>
      </c>
      <c r="E247">
        <v>10</v>
      </c>
      <c r="F247" s="6">
        <v>1640</v>
      </c>
      <c r="G247" s="6">
        <v>611.88400000000001</v>
      </c>
    </row>
    <row r="248" spans="1:7" x14ac:dyDescent="0.35">
      <c r="A248" s="5">
        <v>39234</v>
      </c>
      <c r="B248" t="s">
        <v>43</v>
      </c>
      <c r="C248" t="s">
        <v>41</v>
      </c>
      <c r="D248" t="s">
        <v>37</v>
      </c>
      <c r="E248">
        <v>10</v>
      </c>
      <c r="F248" s="6">
        <v>2710</v>
      </c>
      <c r="G248" s="6">
        <v>1109.203</v>
      </c>
    </row>
    <row r="249" spans="1:7" x14ac:dyDescent="0.35">
      <c r="A249" s="5">
        <v>39264</v>
      </c>
      <c r="B249" t="s">
        <v>43</v>
      </c>
      <c r="C249" t="s">
        <v>41</v>
      </c>
      <c r="D249" t="s">
        <v>37</v>
      </c>
      <c r="E249">
        <v>6</v>
      </c>
      <c r="F249" s="6">
        <v>1530</v>
      </c>
      <c r="G249" s="6">
        <v>565.33500000000004</v>
      </c>
    </row>
    <row r="250" spans="1:7" x14ac:dyDescent="0.35">
      <c r="A250" s="5">
        <v>39295</v>
      </c>
      <c r="B250" t="s">
        <v>43</v>
      </c>
      <c r="C250" t="s">
        <v>41</v>
      </c>
      <c r="D250" t="s">
        <v>37</v>
      </c>
      <c r="E250">
        <v>7</v>
      </c>
      <c r="F250" s="6">
        <v>721</v>
      </c>
      <c r="G250" s="6">
        <v>265.68849999999998</v>
      </c>
    </row>
    <row r="251" spans="1:7" x14ac:dyDescent="0.35">
      <c r="A251" s="5">
        <v>39326</v>
      </c>
      <c r="B251" t="s">
        <v>43</v>
      </c>
      <c r="C251" t="s">
        <v>41</v>
      </c>
      <c r="D251" t="s">
        <v>37</v>
      </c>
      <c r="E251">
        <v>6</v>
      </c>
      <c r="F251" s="6">
        <v>642</v>
      </c>
      <c r="G251" s="6">
        <v>287.93700000000001</v>
      </c>
    </row>
    <row r="252" spans="1:7" x14ac:dyDescent="0.35">
      <c r="A252" s="5">
        <v>39356</v>
      </c>
      <c r="B252" t="s">
        <v>43</v>
      </c>
      <c r="C252" t="s">
        <v>41</v>
      </c>
      <c r="D252" t="s">
        <v>37</v>
      </c>
      <c r="E252">
        <v>6</v>
      </c>
      <c r="F252" s="6">
        <v>624</v>
      </c>
      <c r="G252" s="6">
        <v>206.41919999999999</v>
      </c>
    </row>
    <row r="253" spans="1:7" x14ac:dyDescent="0.35">
      <c r="A253" s="5">
        <v>39387</v>
      </c>
      <c r="B253" t="s">
        <v>43</v>
      </c>
      <c r="C253" t="s">
        <v>41</v>
      </c>
      <c r="D253" t="s">
        <v>37</v>
      </c>
      <c r="E253">
        <v>9</v>
      </c>
      <c r="F253" s="6">
        <v>1827</v>
      </c>
      <c r="G253" s="6">
        <v>559.97550000000001</v>
      </c>
    </row>
    <row r="254" spans="1:7" x14ac:dyDescent="0.35">
      <c r="A254" s="5">
        <v>39417</v>
      </c>
      <c r="B254" t="s">
        <v>43</v>
      </c>
      <c r="C254" t="s">
        <v>41</v>
      </c>
      <c r="D254" t="s">
        <v>37</v>
      </c>
      <c r="E254">
        <v>8</v>
      </c>
      <c r="F254" s="6">
        <v>2400</v>
      </c>
      <c r="G254" s="6">
        <v>741.12</v>
      </c>
    </row>
    <row r="255" spans="1:7" x14ac:dyDescent="0.35">
      <c r="A255" s="5">
        <v>39448</v>
      </c>
      <c r="B255" t="s">
        <v>43</v>
      </c>
      <c r="C255" t="s">
        <v>41</v>
      </c>
      <c r="D255" t="s">
        <v>37</v>
      </c>
      <c r="E255">
        <v>10</v>
      </c>
      <c r="F255" s="6">
        <v>1700</v>
      </c>
      <c r="G255" s="6">
        <v>732.19</v>
      </c>
    </row>
    <row r="256" spans="1:7" x14ac:dyDescent="0.35">
      <c r="A256" s="5">
        <v>39479</v>
      </c>
      <c r="B256" t="s">
        <v>43</v>
      </c>
      <c r="C256" t="s">
        <v>41</v>
      </c>
      <c r="D256" t="s">
        <v>37</v>
      </c>
      <c r="E256">
        <v>10</v>
      </c>
      <c r="F256" s="6">
        <v>2610</v>
      </c>
      <c r="G256" s="6">
        <v>893.14200000000005</v>
      </c>
    </row>
    <row r="257" spans="1:7" x14ac:dyDescent="0.35">
      <c r="A257" s="5">
        <v>39508</v>
      </c>
      <c r="B257" t="s">
        <v>43</v>
      </c>
      <c r="C257" t="s">
        <v>41</v>
      </c>
      <c r="D257" t="s">
        <v>37</v>
      </c>
      <c r="E257">
        <v>7</v>
      </c>
      <c r="F257" s="6">
        <v>1757</v>
      </c>
      <c r="G257" s="6">
        <v>786.25750000000005</v>
      </c>
    </row>
    <row r="258" spans="1:7" x14ac:dyDescent="0.35">
      <c r="A258" s="5">
        <v>39539</v>
      </c>
      <c r="B258" t="s">
        <v>43</v>
      </c>
      <c r="C258" t="s">
        <v>41</v>
      </c>
      <c r="D258" t="s">
        <v>37</v>
      </c>
      <c r="E258">
        <v>10</v>
      </c>
      <c r="F258" s="6">
        <v>1800</v>
      </c>
      <c r="G258" s="6">
        <v>715.5</v>
      </c>
    </row>
    <row r="259" spans="1:7" x14ac:dyDescent="0.35">
      <c r="A259" s="5">
        <v>39569</v>
      </c>
      <c r="B259" t="s">
        <v>43</v>
      </c>
      <c r="C259" t="s">
        <v>41</v>
      </c>
      <c r="D259" t="s">
        <v>37</v>
      </c>
      <c r="E259">
        <v>8</v>
      </c>
      <c r="F259" s="6">
        <v>1280</v>
      </c>
      <c r="G259" s="6">
        <v>475.392</v>
      </c>
    </row>
    <row r="260" spans="1:7" x14ac:dyDescent="0.35">
      <c r="A260" s="5">
        <v>39600</v>
      </c>
      <c r="B260" t="s">
        <v>43</v>
      </c>
      <c r="C260" t="s">
        <v>41</v>
      </c>
      <c r="D260" t="s">
        <v>37</v>
      </c>
      <c r="E260">
        <v>10</v>
      </c>
      <c r="F260" s="6">
        <v>2860</v>
      </c>
      <c r="G260" s="6">
        <v>1138.8520000000001</v>
      </c>
    </row>
    <row r="261" spans="1:7" x14ac:dyDescent="0.35">
      <c r="A261" s="5">
        <v>39630</v>
      </c>
      <c r="B261" t="s">
        <v>43</v>
      </c>
      <c r="C261" t="s">
        <v>41</v>
      </c>
      <c r="D261" t="s">
        <v>37</v>
      </c>
      <c r="E261">
        <v>10</v>
      </c>
      <c r="F261" s="6">
        <v>1290</v>
      </c>
      <c r="G261" s="6">
        <v>546.18600000000004</v>
      </c>
    </row>
    <row r="262" spans="1:7" x14ac:dyDescent="0.35">
      <c r="A262" s="5">
        <v>39661</v>
      </c>
      <c r="B262" t="s">
        <v>43</v>
      </c>
      <c r="C262" t="s">
        <v>41</v>
      </c>
      <c r="D262" t="s">
        <v>37</v>
      </c>
      <c r="E262">
        <v>9</v>
      </c>
      <c r="F262" s="6">
        <v>2079</v>
      </c>
      <c r="G262" s="6">
        <v>919.1259</v>
      </c>
    </row>
    <row r="263" spans="1:7" x14ac:dyDescent="0.35">
      <c r="A263" s="5">
        <v>39692</v>
      </c>
      <c r="B263" t="s">
        <v>43</v>
      </c>
      <c r="C263" t="s">
        <v>41</v>
      </c>
      <c r="D263" t="s">
        <v>37</v>
      </c>
      <c r="E263">
        <v>7</v>
      </c>
      <c r="F263" s="6">
        <v>826</v>
      </c>
      <c r="G263" s="6">
        <v>327.83939999999996</v>
      </c>
    </row>
    <row r="264" spans="1:7" x14ac:dyDescent="0.35">
      <c r="A264" s="5">
        <v>39722</v>
      </c>
      <c r="B264" t="s">
        <v>43</v>
      </c>
      <c r="C264" t="s">
        <v>41</v>
      </c>
      <c r="D264" t="s">
        <v>37</v>
      </c>
      <c r="E264">
        <v>6</v>
      </c>
      <c r="F264" s="6">
        <v>1428</v>
      </c>
      <c r="G264" s="6">
        <v>532.21559999999999</v>
      </c>
    </row>
    <row r="265" spans="1:7" x14ac:dyDescent="0.35">
      <c r="A265" s="5">
        <v>39753</v>
      </c>
      <c r="B265" t="s">
        <v>43</v>
      </c>
      <c r="C265" t="s">
        <v>41</v>
      </c>
      <c r="D265" t="s">
        <v>37</v>
      </c>
      <c r="E265">
        <v>8</v>
      </c>
      <c r="F265" s="6">
        <v>1016</v>
      </c>
      <c r="G265" s="6">
        <v>393.59840000000003</v>
      </c>
    </row>
    <row r="266" spans="1:7" x14ac:dyDescent="0.35">
      <c r="A266" s="5">
        <v>39783</v>
      </c>
      <c r="B266" t="s">
        <v>43</v>
      </c>
      <c r="C266" t="s">
        <v>41</v>
      </c>
      <c r="D266" t="s">
        <v>37</v>
      </c>
      <c r="E266">
        <v>9</v>
      </c>
      <c r="F266" s="6">
        <v>2322</v>
      </c>
      <c r="G266" s="6">
        <v>1005.8903999999999</v>
      </c>
    </row>
    <row r="267" spans="1:7" x14ac:dyDescent="0.35">
      <c r="A267" s="5">
        <v>39814</v>
      </c>
      <c r="B267" t="s">
        <v>43</v>
      </c>
      <c r="C267" t="s">
        <v>41</v>
      </c>
      <c r="D267" t="s">
        <v>37</v>
      </c>
      <c r="E267">
        <v>8</v>
      </c>
      <c r="F267" s="6">
        <v>2216</v>
      </c>
      <c r="G267" s="6">
        <v>723.30240000000003</v>
      </c>
    </row>
    <row r="268" spans="1:7" x14ac:dyDescent="0.35">
      <c r="A268" s="5">
        <v>39845</v>
      </c>
      <c r="B268" t="s">
        <v>43</v>
      </c>
      <c r="C268" t="s">
        <v>41</v>
      </c>
      <c r="D268" t="s">
        <v>37</v>
      </c>
      <c r="E268">
        <v>9</v>
      </c>
      <c r="F268" s="6">
        <v>2169</v>
      </c>
      <c r="G268" s="6">
        <v>935.05589999999995</v>
      </c>
    </row>
    <row r="269" spans="1:7" x14ac:dyDescent="0.35">
      <c r="A269" s="5">
        <v>39873</v>
      </c>
      <c r="B269" t="s">
        <v>43</v>
      </c>
      <c r="C269" t="s">
        <v>41</v>
      </c>
      <c r="D269" t="s">
        <v>37</v>
      </c>
      <c r="E269">
        <v>8</v>
      </c>
      <c r="F269" s="6">
        <v>1072</v>
      </c>
      <c r="G269" s="6">
        <v>366.94560000000001</v>
      </c>
    </row>
    <row r="270" spans="1:7" x14ac:dyDescent="0.35">
      <c r="A270" s="5">
        <v>39904</v>
      </c>
      <c r="B270" t="s">
        <v>43</v>
      </c>
      <c r="C270" t="s">
        <v>41</v>
      </c>
      <c r="D270" t="s">
        <v>37</v>
      </c>
      <c r="E270">
        <v>8</v>
      </c>
      <c r="F270" s="6">
        <v>1208</v>
      </c>
      <c r="G270" s="6">
        <v>427.3904</v>
      </c>
    </row>
    <row r="271" spans="1:7" x14ac:dyDescent="0.35">
      <c r="A271" s="5">
        <v>39934</v>
      </c>
      <c r="B271" t="s">
        <v>43</v>
      </c>
      <c r="C271" t="s">
        <v>41</v>
      </c>
      <c r="D271" t="s">
        <v>37</v>
      </c>
      <c r="E271">
        <v>8</v>
      </c>
      <c r="F271" s="6">
        <v>1408</v>
      </c>
      <c r="G271" s="6">
        <v>437.32479999999998</v>
      </c>
    </row>
    <row r="272" spans="1:7" x14ac:dyDescent="0.35">
      <c r="A272" s="5">
        <v>39965</v>
      </c>
      <c r="B272" t="s">
        <v>43</v>
      </c>
      <c r="C272" t="s">
        <v>41</v>
      </c>
      <c r="D272" t="s">
        <v>37</v>
      </c>
      <c r="E272">
        <v>7</v>
      </c>
      <c r="F272" s="6">
        <v>1666</v>
      </c>
      <c r="G272" s="6">
        <v>680.06119999999999</v>
      </c>
    </row>
    <row r="273" spans="1:7" x14ac:dyDescent="0.35">
      <c r="A273" s="5">
        <v>39083</v>
      </c>
      <c r="B273" t="s">
        <v>42</v>
      </c>
      <c r="C273" t="s">
        <v>36</v>
      </c>
      <c r="D273" t="s">
        <v>38</v>
      </c>
      <c r="E273">
        <v>9</v>
      </c>
      <c r="F273" s="6">
        <v>2277</v>
      </c>
      <c r="G273" s="6">
        <v>965.67569999999989</v>
      </c>
    </row>
    <row r="274" spans="1:7" x14ac:dyDescent="0.35">
      <c r="A274" s="5">
        <v>39114</v>
      </c>
      <c r="B274" t="s">
        <v>42</v>
      </c>
      <c r="C274" t="s">
        <v>36</v>
      </c>
      <c r="D274" t="s">
        <v>38</v>
      </c>
      <c r="E274">
        <v>10</v>
      </c>
      <c r="F274" s="6">
        <v>1220</v>
      </c>
      <c r="G274" s="6">
        <v>367.70800000000003</v>
      </c>
    </row>
    <row r="275" spans="1:7" x14ac:dyDescent="0.35">
      <c r="A275" s="5">
        <v>39142</v>
      </c>
      <c r="B275" t="s">
        <v>42</v>
      </c>
      <c r="C275" t="s">
        <v>36</v>
      </c>
      <c r="D275" t="s">
        <v>38</v>
      </c>
      <c r="E275">
        <v>9</v>
      </c>
      <c r="F275" s="6">
        <v>2637</v>
      </c>
      <c r="G275" s="6">
        <v>984.39210000000003</v>
      </c>
    </row>
    <row r="276" spans="1:7" x14ac:dyDescent="0.35">
      <c r="A276" s="5">
        <v>39173</v>
      </c>
      <c r="B276" t="s">
        <v>42</v>
      </c>
      <c r="C276" t="s">
        <v>36</v>
      </c>
      <c r="D276" t="s">
        <v>38</v>
      </c>
      <c r="E276">
        <v>9</v>
      </c>
      <c r="F276" s="6">
        <v>2232</v>
      </c>
      <c r="G276" s="6">
        <v>669.82319999999993</v>
      </c>
    </row>
    <row r="277" spans="1:7" x14ac:dyDescent="0.35">
      <c r="A277" s="5">
        <v>39203</v>
      </c>
      <c r="B277" t="s">
        <v>42</v>
      </c>
      <c r="C277" t="s">
        <v>36</v>
      </c>
      <c r="D277" t="s">
        <v>38</v>
      </c>
      <c r="E277">
        <v>10</v>
      </c>
      <c r="F277" s="6">
        <v>2760</v>
      </c>
      <c r="G277" s="6">
        <v>864.4319999999999</v>
      </c>
    </row>
    <row r="278" spans="1:7" x14ac:dyDescent="0.35">
      <c r="A278" s="5">
        <v>39234</v>
      </c>
      <c r="B278" t="s">
        <v>42</v>
      </c>
      <c r="C278" t="s">
        <v>36</v>
      </c>
      <c r="D278" t="s">
        <v>38</v>
      </c>
      <c r="E278">
        <v>7</v>
      </c>
      <c r="F278" s="6">
        <v>1666</v>
      </c>
      <c r="G278" s="6">
        <v>524.95659999999998</v>
      </c>
    </row>
    <row r="279" spans="1:7" x14ac:dyDescent="0.35">
      <c r="A279" s="5">
        <v>39264</v>
      </c>
      <c r="B279" t="s">
        <v>42</v>
      </c>
      <c r="C279" t="s">
        <v>36</v>
      </c>
      <c r="D279" t="s">
        <v>38</v>
      </c>
      <c r="E279">
        <v>8</v>
      </c>
      <c r="F279" s="6">
        <v>2352</v>
      </c>
      <c r="G279" s="6">
        <v>827.904</v>
      </c>
    </row>
    <row r="280" spans="1:7" x14ac:dyDescent="0.35">
      <c r="A280" s="5">
        <v>39295</v>
      </c>
      <c r="B280" t="s">
        <v>42</v>
      </c>
      <c r="C280" t="s">
        <v>36</v>
      </c>
      <c r="D280" t="s">
        <v>38</v>
      </c>
      <c r="E280">
        <v>7</v>
      </c>
      <c r="F280" s="6">
        <v>1288</v>
      </c>
      <c r="G280" s="6">
        <v>573.41759999999999</v>
      </c>
    </row>
    <row r="281" spans="1:7" x14ac:dyDescent="0.35">
      <c r="A281" s="5">
        <v>39326</v>
      </c>
      <c r="B281" t="s">
        <v>42</v>
      </c>
      <c r="C281" t="s">
        <v>36</v>
      </c>
      <c r="D281" t="s">
        <v>38</v>
      </c>
      <c r="E281">
        <v>7</v>
      </c>
      <c r="F281" s="6">
        <v>1274</v>
      </c>
      <c r="G281" s="6">
        <v>559.923</v>
      </c>
    </row>
    <row r="282" spans="1:7" x14ac:dyDescent="0.35">
      <c r="A282" s="5">
        <v>39356</v>
      </c>
      <c r="B282" t="s">
        <v>42</v>
      </c>
      <c r="C282" t="s">
        <v>36</v>
      </c>
      <c r="D282" t="s">
        <v>38</v>
      </c>
      <c r="E282">
        <v>9</v>
      </c>
      <c r="F282" s="6">
        <v>2322</v>
      </c>
      <c r="G282" s="6">
        <v>840.7962</v>
      </c>
    </row>
    <row r="283" spans="1:7" x14ac:dyDescent="0.35">
      <c r="A283" s="5">
        <v>39387</v>
      </c>
      <c r="B283" t="s">
        <v>42</v>
      </c>
      <c r="C283" t="s">
        <v>36</v>
      </c>
      <c r="D283" t="s">
        <v>38</v>
      </c>
      <c r="E283">
        <v>6</v>
      </c>
      <c r="F283" s="6">
        <v>1290</v>
      </c>
      <c r="G283" s="6">
        <v>425.18400000000003</v>
      </c>
    </row>
    <row r="284" spans="1:7" x14ac:dyDescent="0.35">
      <c r="A284" s="5">
        <v>39417</v>
      </c>
      <c r="B284" t="s">
        <v>42</v>
      </c>
      <c r="C284" t="s">
        <v>36</v>
      </c>
      <c r="D284" t="s">
        <v>38</v>
      </c>
      <c r="E284">
        <v>10</v>
      </c>
      <c r="F284" s="6">
        <v>2040</v>
      </c>
      <c r="G284" s="6">
        <v>710.12400000000002</v>
      </c>
    </row>
    <row r="285" spans="1:7" x14ac:dyDescent="0.35">
      <c r="A285" s="5">
        <v>39448</v>
      </c>
      <c r="B285" t="s">
        <v>42</v>
      </c>
      <c r="C285" t="s">
        <v>36</v>
      </c>
      <c r="D285" t="s">
        <v>38</v>
      </c>
      <c r="E285">
        <v>10</v>
      </c>
      <c r="F285" s="6">
        <v>2460</v>
      </c>
      <c r="G285" s="6">
        <v>892.73400000000004</v>
      </c>
    </row>
    <row r="286" spans="1:7" x14ac:dyDescent="0.35">
      <c r="A286" s="5">
        <v>39479</v>
      </c>
      <c r="B286" t="s">
        <v>42</v>
      </c>
      <c r="C286" t="s">
        <v>36</v>
      </c>
      <c r="D286" t="s">
        <v>38</v>
      </c>
      <c r="E286">
        <v>8</v>
      </c>
      <c r="F286" s="6">
        <v>936</v>
      </c>
      <c r="G286" s="6">
        <v>401.63759999999996</v>
      </c>
    </row>
    <row r="287" spans="1:7" x14ac:dyDescent="0.35">
      <c r="A287" s="5">
        <v>39508</v>
      </c>
      <c r="B287" t="s">
        <v>42</v>
      </c>
      <c r="C287" t="s">
        <v>36</v>
      </c>
      <c r="D287" t="s">
        <v>38</v>
      </c>
      <c r="E287">
        <v>6</v>
      </c>
      <c r="F287" s="6">
        <v>1644</v>
      </c>
      <c r="G287" s="6">
        <v>579.83879999999999</v>
      </c>
    </row>
    <row r="288" spans="1:7" x14ac:dyDescent="0.35">
      <c r="A288" s="5">
        <v>39539</v>
      </c>
      <c r="B288" t="s">
        <v>42</v>
      </c>
      <c r="C288" t="s">
        <v>36</v>
      </c>
      <c r="D288" t="s">
        <v>38</v>
      </c>
      <c r="E288">
        <v>6</v>
      </c>
      <c r="F288" s="6">
        <v>1488</v>
      </c>
      <c r="G288" s="6">
        <v>668.85599999999999</v>
      </c>
    </row>
    <row r="289" spans="1:7" x14ac:dyDescent="0.35">
      <c r="A289" s="5">
        <v>39569</v>
      </c>
      <c r="B289" t="s">
        <v>42</v>
      </c>
      <c r="C289" t="s">
        <v>36</v>
      </c>
      <c r="D289" t="s">
        <v>38</v>
      </c>
      <c r="E289">
        <v>7</v>
      </c>
      <c r="F289" s="6">
        <v>1603</v>
      </c>
      <c r="G289" s="6">
        <v>696.98440000000005</v>
      </c>
    </row>
    <row r="290" spans="1:7" x14ac:dyDescent="0.35">
      <c r="A290" s="5">
        <v>39600</v>
      </c>
      <c r="B290" t="s">
        <v>42</v>
      </c>
      <c r="C290" t="s">
        <v>36</v>
      </c>
      <c r="D290" t="s">
        <v>38</v>
      </c>
      <c r="E290">
        <v>9</v>
      </c>
      <c r="F290" s="6">
        <v>1296</v>
      </c>
      <c r="G290" s="6">
        <v>557.79840000000002</v>
      </c>
    </row>
    <row r="291" spans="1:7" x14ac:dyDescent="0.35">
      <c r="A291" s="5">
        <v>39630</v>
      </c>
      <c r="B291" t="s">
        <v>42</v>
      </c>
      <c r="C291" t="s">
        <v>36</v>
      </c>
      <c r="D291" t="s">
        <v>38</v>
      </c>
      <c r="E291">
        <v>8</v>
      </c>
      <c r="F291" s="6">
        <v>1040</v>
      </c>
      <c r="G291" s="6">
        <v>325</v>
      </c>
    </row>
    <row r="292" spans="1:7" x14ac:dyDescent="0.35">
      <c r="A292" s="5">
        <v>39661</v>
      </c>
      <c r="B292" t="s">
        <v>42</v>
      </c>
      <c r="C292" t="s">
        <v>36</v>
      </c>
      <c r="D292" t="s">
        <v>38</v>
      </c>
      <c r="E292">
        <v>10</v>
      </c>
      <c r="F292" s="6">
        <v>1200</v>
      </c>
      <c r="G292" s="6">
        <v>465.24</v>
      </c>
    </row>
    <row r="293" spans="1:7" x14ac:dyDescent="0.35">
      <c r="A293" s="5">
        <v>39692</v>
      </c>
      <c r="B293" t="s">
        <v>42</v>
      </c>
      <c r="C293" t="s">
        <v>36</v>
      </c>
      <c r="D293" t="s">
        <v>38</v>
      </c>
      <c r="E293">
        <v>8</v>
      </c>
      <c r="F293" s="6">
        <v>1736</v>
      </c>
      <c r="G293" s="6">
        <v>718.18320000000006</v>
      </c>
    </row>
    <row r="294" spans="1:7" x14ac:dyDescent="0.35">
      <c r="A294" s="5">
        <v>39722</v>
      </c>
      <c r="B294" t="s">
        <v>42</v>
      </c>
      <c r="C294" t="s">
        <v>36</v>
      </c>
      <c r="D294" t="s">
        <v>38</v>
      </c>
      <c r="E294">
        <v>6</v>
      </c>
      <c r="F294" s="6">
        <v>1158</v>
      </c>
      <c r="G294" s="6">
        <v>416.76420000000002</v>
      </c>
    </row>
    <row r="295" spans="1:7" x14ac:dyDescent="0.35">
      <c r="A295" s="5">
        <v>39753</v>
      </c>
      <c r="B295" t="s">
        <v>42</v>
      </c>
      <c r="C295" t="s">
        <v>36</v>
      </c>
      <c r="D295" t="s">
        <v>38</v>
      </c>
      <c r="E295">
        <v>9</v>
      </c>
      <c r="F295" s="6">
        <v>2349</v>
      </c>
      <c r="G295" s="6">
        <v>732.88800000000003</v>
      </c>
    </row>
    <row r="296" spans="1:7" x14ac:dyDescent="0.35">
      <c r="A296" s="5">
        <v>39783</v>
      </c>
      <c r="B296" t="s">
        <v>42</v>
      </c>
      <c r="C296" t="s">
        <v>36</v>
      </c>
      <c r="D296" t="s">
        <v>38</v>
      </c>
      <c r="E296">
        <v>6</v>
      </c>
      <c r="F296" s="6">
        <v>1206</v>
      </c>
      <c r="G296" s="6">
        <v>540.28800000000001</v>
      </c>
    </row>
    <row r="297" spans="1:7" x14ac:dyDescent="0.35">
      <c r="A297" s="5">
        <v>39814</v>
      </c>
      <c r="B297" t="s">
        <v>42</v>
      </c>
      <c r="C297" t="s">
        <v>36</v>
      </c>
      <c r="D297" t="s">
        <v>38</v>
      </c>
      <c r="E297">
        <v>9</v>
      </c>
      <c r="F297" s="6">
        <v>2178</v>
      </c>
      <c r="G297" s="6">
        <v>703.05839999999989</v>
      </c>
    </row>
    <row r="298" spans="1:7" x14ac:dyDescent="0.35">
      <c r="A298" s="5">
        <v>39845</v>
      </c>
      <c r="B298" t="s">
        <v>42</v>
      </c>
      <c r="C298" t="s">
        <v>36</v>
      </c>
      <c r="D298" t="s">
        <v>38</v>
      </c>
      <c r="E298">
        <v>7</v>
      </c>
      <c r="F298" s="6">
        <v>1827</v>
      </c>
      <c r="G298" s="6">
        <v>582.44759999999997</v>
      </c>
    </row>
    <row r="299" spans="1:7" x14ac:dyDescent="0.35">
      <c r="A299" s="5">
        <v>39873</v>
      </c>
      <c r="B299" t="s">
        <v>42</v>
      </c>
      <c r="C299" t="s">
        <v>36</v>
      </c>
      <c r="D299" t="s">
        <v>38</v>
      </c>
      <c r="E299">
        <v>9</v>
      </c>
      <c r="F299" s="6">
        <v>2277</v>
      </c>
      <c r="G299" s="6">
        <v>852.96420000000001</v>
      </c>
    </row>
    <row r="300" spans="1:7" x14ac:dyDescent="0.35">
      <c r="A300" s="5">
        <v>39904</v>
      </c>
      <c r="B300" t="s">
        <v>42</v>
      </c>
      <c r="C300" t="s">
        <v>36</v>
      </c>
      <c r="D300" t="s">
        <v>38</v>
      </c>
      <c r="E300">
        <v>8</v>
      </c>
      <c r="F300" s="6">
        <v>1208</v>
      </c>
      <c r="G300" s="6">
        <v>385.83520000000004</v>
      </c>
    </row>
    <row r="301" spans="1:7" x14ac:dyDescent="0.35">
      <c r="A301" s="5">
        <v>39934</v>
      </c>
      <c r="B301" t="s">
        <v>42</v>
      </c>
      <c r="C301" t="s">
        <v>36</v>
      </c>
      <c r="D301" t="s">
        <v>38</v>
      </c>
      <c r="E301">
        <v>8</v>
      </c>
      <c r="F301" s="6">
        <v>1176</v>
      </c>
      <c r="G301" s="6">
        <v>411.7176</v>
      </c>
    </row>
    <row r="302" spans="1:7" x14ac:dyDescent="0.35">
      <c r="A302" s="5">
        <v>39965</v>
      </c>
      <c r="B302" t="s">
        <v>42</v>
      </c>
      <c r="C302" t="s">
        <v>36</v>
      </c>
      <c r="D302" t="s">
        <v>38</v>
      </c>
      <c r="E302">
        <v>10</v>
      </c>
      <c r="F302" s="6">
        <v>1890</v>
      </c>
      <c r="G302" s="6">
        <v>602.91</v>
      </c>
    </row>
    <row r="303" spans="1:7" x14ac:dyDescent="0.35">
      <c r="A303" s="5">
        <v>39083</v>
      </c>
      <c r="B303" t="s">
        <v>42</v>
      </c>
      <c r="C303" t="s">
        <v>36</v>
      </c>
      <c r="D303" t="s">
        <v>40</v>
      </c>
      <c r="E303">
        <v>8</v>
      </c>
      <c r="F303" s="6">
        <v>1624</v>
      </c>
      <c r="G303" s="6">
        <v>621.3424</v>
      </c>
    </row>
    <row r="304" spans="1:7" x14ac:dyDescent="0.35">
      <c r="A304" s="5">
        <v>39114</v>
      </c>
      <c r="B304" t="s">
        <v>42</v>
      </c>
      <c r="C304" t="s">
        <v>36</v>
      </c>
      <c r="D304" t="s">
        <v>40</v>
      </c>
      <c r="E304">
        <v>7</v>
      </c>
      <c r="F304" s="6">
        <v>1463</v>
      </c>
      <c r="G304" s="6">
        <v>563.54759999999999</v>
      </c>
    </row>
    <row r="305" spans="1:7" x14ac:dyDescent="0.35">
      <c r="A305" s="5">
        <v>39142</v>
      </c>
      <c r="B305" t="s">
        <v>42</v>
      </c>
      <c r="C305" t="s">
        <v>36</v>
      </c>
      <c r="D305" t="s">
        <v>40</v>
      </c>
      <c r="E305">
        <v>9</v>
      </c>
      <c r="F305" s="6">
        <v>1836</v>
      </c>
      <c r="G305" s="6">
        <v>799.21080000000006</v>
      </c>
    </row>
    <row r="306" spans="1:7" x14ac:dyDescent="0.35">
      <c r="A306" s="5">
        <v>39173</v>
      </c>
      <c r="B306" t="s">
        <v>42</v>
      </c>
      <c r="C306" t="s">
        <v>36</v>
      </c>
      <c r="D306" t="s">
        <v>40</v>
      </c>
      <c r="E306">
        <v>9</v>
      </c>
      <c r="F306" s="6">
        <v>1845</v>
      </c>
      <c r="G306" s="6">
        <v>594.09</v>
      </c>
    </row>
    <row r="307" spans="1:7" x14ac:dyDescent="0.35">
      <c r="A307" s="5">
        <v>39203</v>
      </c>
      <c r="B307" t="s">
        <v>42</v>
      </c>
      <c r="C307" t="s">
        <v>36</v>
      </c>
      <c r="D307" t="s">
        <v>40</v>
      </c>
      <c r="E307">
        <v>10</v>
      </c>
      <c r="F307" s="6">
        <v>3000</v>
      </c>
      <c r="G307" s="6">
        <v>1312.5</v>
      </c>
    </row>
    <row r="308" spans="1:7" x14ac:dyDescent="0.35">
      <c r="A308" s="5">
        <v>39234</v>
      </c>
      <c r="B308" t="s">
        <v>42</v>
      </c>
      <c r="C308" t="s">
        <v>36</v>
      </c>
      <c r="D308" t="s">
        <v>40</v>
      </c>
      <c r="E308">
        <v>10</v>
      </c>
      <c r="F308" s="6">
        <v>2840</v>
      </c>
      <c r="G308" s="6">
        <v>1112.9960000000001</v>
      </c>
    </row>
    <row r="309" spans="1:7" x14ac:dyDescent="0.35">
      <c r="A309" s="5">
        <v>39264</v>
      </c>
      <c r="B309" t="s">
        <v>42</v>
      </c>
      <c r="C309" t="s">
        <v>36</v>
      </c>
      <c r="D309" t="s">
        <v>40</v>
      </c>
      <c r="E309">
        <v>9</v>
      </c>
      <c r="F309" s="6">
        <v>2646</v>
      </c>
      <c r="G309" s="6">
        <v>1023.2081999999999</v>
      </c>
    </row>
    <row r="310" spans="1:7" x14ac:dyDescent="0.35">
      <c r="A310" s="5">
        <v>39295</v>
      </c>
      <c r="B310" t="s">
        <v>42</v>
      </c>
      <c r="C310" t="s">
        <v>36</v>
      </c>
      <c r="D310" t="s">
        <v>40</v>
      </c>
      <c r="E310">
        <v>8</v>
      </c>
      <c r="F310" s="6">
        <v>2264</v>
      </c>
      <c r="G310" s="6">
        <v>907.1848</v>
      </c>
    </row>
    <row r="311" spans="1:7" x14ac:dyDescent="0.35">
      <c r="A311" s="5">
        <v>39326</v>
      </c>
      <c r="B311" t="s">
        <v>42</v>
      </c>
      <c r="C311" t="s">
        <v>36</v>
      </c>
      <c r="D311" t="s">
        <v>40</v>
      </c>
      <c r="E311">
        <v>6</v>
      </c>
      <c r="F311" s="6">
        <v>942</v>
      </c>
      <c r="G311" s="6">
        <v>296.44739999999996</v>
      </c>
    </row>
    <row r="312" spans="1:7" x14ac:dyDescent="0.35">
      <c r="A312" s="5">
        <v>39356</v>
      </c>
      <c r="B312" t="s">
        <v>42</v>
      </c>
      <c r="C312" t="s">
        <v>36</v>
      </c>
      <c r="D312" t="s">
        <v>40</v>
      </c>
      <c r="E312">
        <v>8</v>
      </c>
      <c r="F312" s="6">
        <v>1160</v>
      </c>
      <c r="G312" s="6">
        <v>508.31199999999995</v>
      </c>
    </row>
    <row r="313" spans="1:7" x14ac:dyDescent="0.35">
      <c r="A313" s="5">
        <v>39387</v>
      </c>
      <c r="B313" t="s">
        <v>42</v>
      </c>
      <c r="C313" t="s">
        <v>36</v>
      </c>
      <c r="D313" t="s">
        <v>40</v>
      </c>
      <c r="E313">
        <v>8</v>
      </c>
      <c r="F313" s="6">
        <v>2032</v>
      </c>
      <c r="G313" s="6">
        <v>722.98559999999998</v>
      </c>
    </row>
    <row r="314" spans="1:7" x14ac:dyDescent="0.35">
      <c r="A314" s="5">
        <v>39417</v>
      </c>
      <c r="B314" t="s">
        <v>42</v>
      </c>
      <c r="C314" t="s">
        <v>36</v>
      </c>
      <c r="D314" t="s">
        <v>40</v>
      </c>
      <c r="E314">
        <v>8</v>
      </c>
      <c r="F314" s="6">
        <v>1576</v>
      </c>
      <c r="G314" s="6">
        <v>657.50720000000001</v>
      </c>
    </row>
    <row r="315" spans="1:7" x14ac:dyDescent="0.35">
      <c r="A315" s="5">
        <v>39448</v>
      </c>
      <c r="B315" t="s">
        <v>42</v>
      </c>
      <c r="C315" t="s">
        <v>36</v>
      </c>
      <c r="D315" t="s">
        <v>40</v>
      </c>
      <c r="E315">
        <v>10</v>
      </c>
      <c r="F315" s="6">
        <v>2070</v>
      </c>
      <c r="G315" s="6">
        <v>706.077</v>
      </c>
    </row>
    <row r="316" spans="1:7" x14ac:dyDescent="0.35">
      <c r="A316" s="5">
        <v>39479</v>
      </c>
      <c r="B316" t="s">
        <v>42</v>
      </c>
      <c r="C316" t="s">
        <v>36</v>
      </c>
      <c r="D316" t="s">
        <v>40</v>
      </c>
      <c r="E316">
        <v>9</v>
      </c>
      <c r="F316" s="6">
        <v>2268</v>
      </c>
      <c r="G316" s="6">
        <v>903.11760000000004</v>
      </c>
    </row>
    <row r="317" spans="1:7" x14ac:dyDescent="0.35">
      <c r="A317" s="5">
        <v>39508</v>
      </c>
      <c r="B317" t="s">
        <v>42</v>
      </c>
      <c r="C317" t="s">
        <v>36</v>
      </c>
      <c r="D317" t="s">
        <v>40</v>
      </c>
      <c r="E317">
        <v>6</v>
      </c>
      <c r="F317" s="6">
        <v>1032</v>
      </c>
      <c r="G317" s="6">
        <v>456.35039999999998</v>
      </c>
    </row>
    <row r="318" spans="1:7" x14ac:dyDescent="0.35">
      <c r="A318" s="5">
        <v>39539</v>
      </c>
      <c r="B318" t="s">
        <v>42</v>
      </c>
      <c r="C318" t="s">
        <v>36</v>
      </c>
      <c r="D318" t="s">
        <v>40</v>
      </c>
      <c r="E318">
        <v>8</v>
      </c>
      <c r="F318" s="6">
        <v>1104</v>
      </c>
      <c r="G318" s="6">
        <v>461.58240000000001</v>
      </c>
    </row>
    <row r="319" spans="1:7" x14ac:dyDescent="0.35">
      <c r="A319" s="5">
        <v>39569</v>
      </c>
      <c r="B319" t="s">
        <v>42</v>
      </c>
      <c r="C319" t="s">
        <v>36</v>
      </c>
      <c r="D319" t="s">
        <v>40</v>
      </c>
      <c r="E319">
        <v>10</v>
      </c>
      <c r="F319" s="6">
        <v>1010</v>
      </c>
      <c r="G319" s="6">
        <v>385.82</v>
      </c>
    </row>
    <row r="320" spans="1:7" x14ac:dyDescent="0.35">
      <c r="A320" s="5">
        <v>39600</v>
      </c>
      <c r="B320" t="s">
        <v>42</v>
      </c>
      <c r="C320" t="s">
        <v>36</v>
      </c>
      <c r="D320" t="s">
        <v>40</v>
      </c>
      <c r="E320">
        <v>9</v>
      </c>
      <c r="F320" s="6">
        <v>2376</v>
      </c>
      <c r="G320" s="6">
        <v>881.25840000000005</v>
      </c>
    </row>
    <row r="321" spans="1:7" x14ac:dyDescent="0.35">
      <c r="A321" s="5">
        <v>39630</v>
      </c>
      <c r="B321" t="s">
        <v>42</v>
      </c>
      <c r="C321" t="s">
        <v>36</v>
      </c>
      <c r="D321" t="s">
        <v>40</v>
      </c>
      <c r="E321">
        <v>9</v>
      </c>
      <c r="F321" s="6">
        <v>1449</v>
      </c>
      <c r="G321" s="6">
        <v>575.39790000000005</v>
      </c>
    </row>
    <row r="322" spans="1:7" x14ac:dyDescent="0.35">
      <c r="A322" s="5">
        <v>39661</v>
      </c>
      <c r="B322" t="s">
        <v>42</v>
      </c>
      <c r="C322" t="s">
        <v>36</v>
      </c>
      <c r="D322" t="s">
        <v>40</v>
      </c>
      <c r="E322">
        <v>8</v>
      </c>
      <c r="F322" s="6">
        <v>2304</v>
      </c>
      <c r="G322" s="6">
        <v>794.64959999999996</v>
      </c>
    </row>
    <row r="323" spans="1:7" x14ac:dyDescent="0.35">
      <c r="A323" s="5">
        <v>39692</v>
      </c>
      <c r="B323" t="s">
        <v>42</v>
      </c>
      <c r="C323" t="s">
        <v>36</v>
      </c>
      <c r="D323" t="s">
        <v>40</v>
      </c>
      <c r="E323">
        <v>7</v>
      </c>
      <c r="F323" s="6">
        <v>1008</v>
      </c>
      <c r="G323" s="6">
        <v>335.86559999999997</v>
      </c>
    </row>
    <row r="324" spans="1:7" x14ac:dyDescent="0.35">
      <c r="A324" s="5">
        <v>39722</v>
      </c>
      <c r="B324" t="s">
        <v>42</v>
      </c>
      <c r="C324" t="s">
        <v>36</v>
      </c>
      <c r="D324" t="s">
        <v>40</v>
      </c>
      <c r="E324">
        <v>6</v>
      </c>
      <c r="F324" s="6">
        <v>1206</v>
      </c>
      <c r="G324" s="6">
        <v>512.30880000000002</v>
      </c>
    </row>
    <row r="325" spans="1:7" x14ac:dyDescent="0.35">
      <c r="A325" s="5">
        <v>39753</v>
      </c>
      <c r="B325" t="s">
        <v>42</v>
      </c>
      <c r="C325" t="s">
        <v>36</v>
      </c>
      <c r="D325" t="s">
        <v>40</v>
      </c>
      <c r="E325">
        <v>9</v>
      </c>
      <c r="F325" s="6">
        <v>2043</v>
      </c>
      <c r="G325" s="6">
        <v>913.01670000000001</v>
      </c>
    </row>
    <row r="326" spans="1:7" x14ac:dyDescent="0.35">
      <c r="A326" s="5">
        <v>39783</v>
      </c>
      <c r="B326" t="s">
        <v>42</v>
      </c>
      <c r="C326" t="s">
        <v>36</v>
      </c>
      <c r="D326" t="s">
        <v>40</v>
      </c>
      <c r="E326">
        <v>6</v>
      </c>
      <c r="F326" s="6">
        <v>1776</v>
      </c>
      <c r="G326" s="6">
        <v>735.61919999999998</v>
      </c>
    </row>
    <row r="327" spans="1:7" x14ac:dyDescent="0.35">
      <c r="A327" s="5">
        <v>39814</v>
      </c>
      <c r="B327" t="s">
        <v>42</v>
      </c>
      <c r="C327" t="s">
        <v>36</v>
      </c>
      <c r="D327" t="s">
        <v>40</v>
      </c>
      <c r="E327">
        <v>7</v>
      </c>
      <c r="F327" s="6">
        <v>1799</v>
      </c>
      <c r="G327" s="6">
        <v>619.03590000000008</v>
      </c>
    </row>
    <row r="328" spans="1:7" x14ac:dyDescent="0.35">
      <c r="A328" s="5">
        <v>39845</v>
      </c>
      <c r="B328" t="s">
        <v>42</v>
      </c>
      <c r="C328" t="s">
        <v>36</v>
      </c>
      <c r="D328" t="s">
        <v>40</v>
      </c>
      <c r="E328">
        <v>7</v>
      </c>
      <c r="F328" s="6">
        <v>1113</v>
      </c>
      <c r="G328" s="6">
        <v>430.73099999999999</v>
      </c>
    </row>
    <row r="329" spans="1:7" x14ac:dyDescent="0.35">
      <c r="A329" s="5">
        <v>39873</v>
      </c>
      <c r="B329" t="s">
        <v>42</v>
      </c>
      <c r="C329" t="s">
        <v>36</v>
      </c>
      <c r="D329" t="s">
        <v>40</v>
      </c>
      <c r="E329">
        <v>10</v>
      </c>
      <c r="F329" s="6">
        <v>2020</v>
      </c>
      <c r="G329" s="6">
        <v>726.39199999999994</v>
      </c>
    </row>
    <row r="330" spans="1:7" x14ac:dyDescent="0.35">
      <c r="A330" s="5">
        <v>39904</v>
      </c>
      <c r="B330" t="s">
        <v>42</v>
      </c>
      <c r="C330" t="s">
        <v>36</v>
      </c>
      <c r="D330" t="s">
        <v>40</v>
      </c>
      <c r="E330">
        <v>6</v>
      </c>
      <c r="F330" s="6">
        <v>984</v>
      </c>
      <c r="G330" s="6">
        <v>399.99599999999998</v>
      </c>
    </row>
    <row r="331" spans="1:7" x14ac:dyDescent="0.35">
      <c r="A331" s="5">
        <v>39934</v>
      </c>
      <c r="B331" t="s">
        <v>42</v>
      </c>
      <c r="C331" t="s">
        <v>36</v>
      </c>
      <c r="D331" t="s">
        <v>40</v>
      </c>
      <c r="E331">
        <v>9</v>
      </c>
      <c r="F331" s="6">
        <v>1233</v>
      </c>
      <c r="G331" s="6">
        <v>501.09119999999996</v>
      </c>
    </row>
    <row r="332" spans="1:7" x14ac:dyDescent="0.35">
      <c r="A332" s="5">
        <v>39965</v>
      </c>
      <c r="B332" t="s">
        <v>42</v>
      </c>
      <c r="C332" t="s">
        <v>36</v>
      </c>
      <c r="D332" t="s">
        <v>40</v>
      </c>
      <c r="E332">
        <v>10</v>
      </c>
      <c r="F332" s="6">
        <v>1490</v>
      </c>
      <c r="G332" s="6">
        <v>560.83600000000001</v>
      </c>
    </row>
    <row r="333" spans="1:7" x14ac:dyDescent="0.35">
      <c r="A333" s="5">
        <v>39083</v>
      </c>
      <c r="B333" t="s">
        <v>42</v>
      </c>
      <c r="C333" t="s">
        <v>36</v>
      </c>
      <c r="D333" t="s">
        <v>37</v>
      </c>
      <c r="E333">
        <v>6</v>
      </c>
      <c r="F333" s="6">
        <v>726</v>
      </c>
      <c r="G333" s="6">
        <v>235.87740000000002</v>
      </c>
    </row>
    <row r="334" spans="1:7" x14ac:dyDescent="0.35">
      <c r="A334" s="5">
        <v>39114</v>
      </c>
      <c r="B334" t="s">
        <v>42</v>
      </c>
      <c r="C334" t="s">
        <v>36</v>
      </c>
      <c r="D334" t="s">
        <v>37</v>
      </c>
      <c r="E334">
        <v>8</v>
      </c>
      <c r="F334" s="6">
        <v>1536</v>
      </c>
      <c r="G334" s="6">
        <v>491.98079999999993</v>
      </c>
    </row>
    <row r="335" spans="1:7" x14ac:dyDescent="0.35">
      <c r="A335" s="5">
        <v>39142</v>
      </c>
      <c r="B335" t="s">
        <v>42</v>
      </c>
      <c r="C335" t="s">
        <v>36</v>
      </c>
      <c r="D335" t="s">
        <v>37</v>
      </c>
      <c r="E335">
        <v>6</v>
      </c>
      <c r="F335" s="6">
        <v>732</v>
      </c>
      <c r="G335" s="6">
        <v>312.19799999999998</v>
      </c>
    </row>
    <row r="336" spans="1:7" x14ac:dyDescent="0.35">
      <c r="A336" s="5">
        <v>39173</v>
      </c>
      <c r="B336" t="s">
        <v>42</v>
      </c>
      <c r="C336" t="s">
        <v>36</v>
      </c>
      <c r="D336" t="s">
        <v>37</v>
      </c>
      <c r="E336">
        <v>7</v>
      </c>
      <c r="F336" s="6">
        <v>1232</v>
      </c>
      <c r="G336" s="6">
        <v>403.48</v>
      </c>
    </row>
    <row r="337" spans="1:7" x14ac:dyDescent="0.35">
      <c r="A337" s="5">
        <v>39203</v>
      </c>
      <c r="B337" t="s">
        <v>42</v>
      </c>
      <c r="C337" t="s">
        <v>36</v>
      </c>
      <c r="D337" t="s">
        <v>37</v>
      </c>
      <c r="E337">
        <v>8</v>
      </c>
      <c r="F337" s="6">
        <v>1944</v>
      </c>
      <c r="G337" s="6">
        <v>724.91759999999999</v>
      </c>
    </row>
    <row r="338" spans="1:7" x14ac:dyDescent="0.35">
      <c r="A338" s="5">
        <v>39234</v>
      </c>
      <c r="B338" t="s">
        <v>42</v>
      </c>
      <c r="C338" t="s">
        <v>36</v>
      </c>
      <c r="D338" t="s">
        <v>37</v>
      </c>
      <c r="E338">
        <v>8</v>
      </c>
      <c r="F338" s="6">
        <v>1280</v>
      </c>
      <c r="G338" s="6">
        <v>546.17600000000004</v>
      </c>
    </row>
    <row r="339" spans="1:7" x14ac:dyDescent="0.35">
      <c r="A339" s="5">
        <v>39264</v>
      </c>
      <c r="B339" t="s">
        <v>42</v>
      </c>
      <c r="C339" t="s">
        <v>36</v>
      </c>
      <c r="D339" t="s">
        <v>37</v>
      </c>
      <c r="E339">
        <v>8</v>
      </c>
      <c r="F339" s="6">
        <v>2088</v>
      </c>
      <c r="G339" s="6">
        <v>628.07040000000006</v>
      </c>
    </row>
    <row r="340" spans="1:7" x14ac:dyDescent="0.35">
      <c r="A340" s="5">
        <v>39295</v>
      </c>
      <c r="B340" t="s">
        <v>42</v>
      </c>
      <c r="C340" t="s">
        <v>36</v>
      </c>
      <c r="D340" t="s">
        <v>37</v>
      </c>
      <c r="E340">
        <v>6</v>
      </c>
      <c r="F340" s="6">
        <v>774</v>
      </c>
      <c r="G340" s="6">
        <v>284.29020000000003</v>
      </c>
    </row>
    <row r="341" spans="1:7" x14ac:dyDescent="0.35">
      <c r="A341" s="5">
        <v>39326</v>
      </c>
      <c r="B341" t="s">
        <v>42</v>
      </c>
      <c r="C341" t="s">
        <v>36</v>
      </c>
      <c r="D341" t="s">
        <v>37</v>
      </c>
      <c r="E341">
        <v>9</v>
      </c>
      <c r="F341" s="6">
        <v>2619</v>
      </c>
      <c r="G341" s="6">
        <v>850.6511999999999</v>
      </c>
    </row>
    <row r="342" spans="1:7" x14ac:dyDescent="0.35">
      <c r="A342" s="5">
        <v>39356</v>
      </c>
      <c r="B342" t="s">
        <v>42</v>
      </c>
      <c r="C342" t="s">
        <v>36</v>
      </c>
      <c r="D342" t="s">
        <v>37</v>
      </c>
      <c r="E342">
        <v>10</v>
      </c>
      <c r="F342" s="6">
        <v>2470</v>
      </c>
      <c r="G342" s="6">
        <v>817.32300000000009</v>
      </c>
    </row>
    <row r="343" spans="1:7" x14ac:dyDescent="0.35">
      <c r="A343" s="5">
        <v>39387</v>
      </c>
      <c r="B343" t="s">
        <v>42</v>
      </c>
      <c r="C343" t="s">
        <v>36</v>
      </c>
      <c r="D343" t="s">
        <v>37</v>
      </c>
      <c r="E343">
        <v>8</v>
      </c>
      <c r="F343" s="6">
        <v>1208</v>
      </c>
      <c r="G343" s="6">
        <v>488.7568</v>
      </c>
    </row>
    <row r="344" spans="1:7" x14ac:dyDescent="0.35">
      <c r="A344" s="5">
        <v>39417</v>
      </c>
      <c r="B344" t="s">
        <v>42</v>
      </c>
      <c r="C344" t="s">
        <v>36</v>
      </c>
      <c r="D344" t="s">
        <v>37</v>
      </c>
      <c r="E344">
        <v>9</v>
      </c>
      <c r="F344" s="6">
        <v>2466</v>
      </c>
      <c r="G344" s="6">
        <v>875.18340000000001</v>
      </c>
    </row>
    <row r="345" spans="1:7" x14ac:dyDescent="0.35">
      <c r="A345" s="5">
        <v>39448</v>
      </c>
      <c r="B345" t="s">
        <v>42</v>
      </c>
      <c r="C345" t="s">
        <v>36</v>
      </c>
      <c r="D345" t="s">
        <v>37</v>
      </c>
      <c r="E345">
        <v>9</v>
      </c>
      <c r="F345" s="6">
        <v>1881</v>
      </c>
      <c r="G345" s="6">
        <v>636.90660000000003</v>
      </c>
    </row>
    <row r="346" spans="1:7" x14ac:dyDescent="0.35">
      <c r="A346" s="5">
        <v>39479</v>
      </c>
      <c r="B346" t="s">
        <v>42</v>
      </c>
      <c r="C346" t="s">
        <v>36</v>
      </c>
      <c r="D346" t="s">
        <v>37</v>
      </c>
      <c r="E346">
        <v>9</v>
      </c>
      <c r="F346" s="6">
        <v>2178</v>
      </c>
      <c r="G346" s="6">
        <v>836.13420000000008</v>
      </c>
    </row>
    <row r="347" spans="1:7" x14ac:dyDescent="0.35">
      <c r="A347" s="5">
        <v>39508</v>
      </c>
      <c r="B347" t="s">
        <v>42</v>
      </c>
      <c r="C347" t="s">
        <v>36</v>
      </c>
      <c r="D347" t="s">
        <v>37</v>
      </c>
      <c r="E347">
        <v>7</v>
      </c>
      <c r="F347" s="6">
        <v>784</v>
      </c>
      <c r="G347" s="6">
        <v>240.2176</v>
      </c>
    </row>
    <row r="348" spans="1:7" x14ac:dyDescent="0.35">
      <c r="A348" s="5">
        <v>39539</v>
      </c>
      <c r="B348" t="s">
        <v>42</v>
      </c>
      <c r="C348" t="s">
        <v>36</v>
      </c>
      <c r="D348" t="s">
        <v>37</v>
      </c>
      <c r="E348">
        <v>6</v>
      </c>
      <c r="F348" s="6">
        <v>1446</v>
      </c>
      <c r="G348" s="6">
        <v>468.93779999999998</v>
      </c>
    </row>
    <row r="349" spans="1:7" x14ac:dyDescent="0.35">
      <c r="A349" s="5">
        <v>39569</v>
      </c>
      <c r="B349" t="s">
        <v>42</v>
      </c>
      <c r="C349" t="s">
        <v>36</v>
      </c>
      <c r="D349" t="s">
        <v>37</v>
      </c>
      <c r="E349">
        <v>9</v>
      </c>
      <c r="F349" s="6">
        <v>1665</v>
      </c>
      <c r="G349" s="6">
        <v>608.22450000000003</v>
      </c>
    </row>
    <row r="350" spans="1:7" x14ac:dyDescent="0.35">
      <c r="A350" s="5">
        <v>39600</v>
      </c>
      <c r="B350" t="s">
        <v>42</v>
      </c>
      <c r="C350" t="s">
        <v>36</v>
      </c>
      <c r="D350" t="s">
        <v>37</v>
      </c>
      <c r="E350">
        <v>6</v>
      </c>
      <c r="F350" s="6">
        <v>696</v>
      </c>
      <c r="G350" s="6">
        <v>300.53280000000001</v>
      </c>
    </row>
    <row r="351" spans="1:7" x14ac:dyDescent="0.35">
      <c r="A351" s="5">
        <v>39630</v>
      </c>
      <c r="B351" t="s">
        <v>42</v>
      </c>
      <c r="C351" t="s">
        <v>36</v>
      </c>
      <c r="D351" t="s">
        <v>37</v>
      </c>
      <c r="E351">
        <v>9</v>
      </c>
      <c r="F351" s="6">
        <v>1170</v>
      </c>
      <c r="G351" s="6">
        <v>419.79599999999999</v>
      </c>
    </row>
    <row r="352" spans="1:7" x14ac:dyDescent="0.35">
      <c r="A352" s="5">
        <v>39661</v>
      </c>
      <c r="B352" t="s">
        <v>42</v>
      </c>
      <c r="C352" t="s">
        <v>36</v>
      </c>
      <c r="D352" t="s">
        <v>37</v>
      </c>
      <c r="E352">
        <v>7</v>
      </c>
      <c r="F352" s="6">
        <v>1267</v>
      </c>
      <c r="G352" s="6">
        <v>423.05129999999997</v>
      </c>
    </row>
    <row r="353" spans="1:7" x14ac:dyDescent="0.35">
      <c r="A353" s="5">
        <v>39692</v>
      </c>
      <c r="B353" t="s">
        <v>42</v>
      </c>
      <c r="C353" t="s">
        <v>36</v>
      </c>
      <c r="D353" t="s">
        <v>37</v>
      </c>
      <c r="E353">
        <v>6</v>
      </c>
      <c r="F353" s="6">
        <v>1194</v>
      </c>
      <c r="G353" s="6">
        <v>536.82240000000002</v>
      </c>
    </row>
    <row r="354" spans="1:7" x14ac:dyDescent="0.35">
      <c r="A354" s="5">
        <v>39722</v>
      </c>
      <c r="B354" t="s">
        <v>42</v>
      </c>
      <c r="C354" t="s">
        <v>36</v>
      </c>
      <c r="D354" t="s">
        <v>37</v>
      </c>
      <c r="E354">
        <v>9</v>
      </c>
      <c r="F354" s="6">
        <v>1881</v>
      </c>
      <c r="G354" s="6">
        <v>706.87980000000005</v>
      </c>
    </row>
    <row r="355" spans="1:7" x14ac:dyDescent="0.35">
      <c r="A355" s="5">
        <v>39753</v>
      </c>
      <c r="B355" t="s">
        <v>42</v>
      </c>
      <c r="C355" t="s">
        <v>36</v>
      </c>
      <c r="D355" t="s">
        <v>37</v>
      </c>
      <c r="E355">
        <v>10</v>
      </c>
      <c r="F355" s="6">
        <v>1360</v>
      </c>
      <c r="G355" s="6">
        <v>431.66400000000004</v>
      </c>
    </row>
    <row r="356" spans="1:7" x14ac:dyDescent="0.35">
      <c r="A356" s="5">
        <v>39783</v>
      </c>
      <c r="B356" t="s">
        <v>42</v>
      </c>
      <c r="C356" t="s">
        <v>36</v>
      </c>
      <c r="D356" t="s">
        <v>37</v>
      </c>
      <c r="E356">
        <v>9</v>
      </c>
      <c r="F356" s="6">
        <v>2286</v>
      </c>
      <c r="G356" s="6">
        <v>990.52380000000005</v>
      </c>
    </row>
    <row r="357" spans="1:7" x14ac:dyDescent="0.35">
      <c r="A357" s="5">
        <v>39814</v>
      </c>
      <c r="B357" t="s">
        <v>42</v>
      </c>
      <c r="C357" t="s">
        <v>36</v>
      </c>
      <c r="D357" t="s">
        <v>37</v>
      </c>
      <c r="E357">
        <v>7</v>
      </c>
      <c r="F357" s="6">
        <v>1155</v>
      </c>
      <c r="G357" s="6">
        <v>406.32900000000001</v>
      </c>
    </row>
    <row r="358" spans="1:7" x14ac:dyDescent="0.35">
      <c r="A358" s="5">
        <v>39845</v>
      </c>
      <c r="B358" t="s">
        <v>42</v>
      </c>
      <c r="C358" t="s">
        <v>36</v>
      </c>
      <c r="D358" t="s">
        <v>37</v>
      </c>
      <c r="E358">
        <v>10</v>
      </c>
      <c r="F358" s="6">
        <v>2850</v>
      </c>
      <c r="G358" s="6">
        <v>921.12</v>
      </c>
    </row>
    <row r="359" spans="1:7" x14ac:dyDescent="0.35">
      <c r="A359" s="5">
        <v>39873</v>
      </c>
      <c r="B359" t="s">
        <v>42</v>
      </c>
      <c r="C359" t="s">
        <v>36</v>
      </c>
      <c r="D359" t="s">
        <v>37</v>
      </c>
      <c r="E359">
        <v>10</v>
      </c>
      <c r="F359" s="6">
        <v>2070</v>
      </c>
      <c r="G359" s="6">
        <v>683.51400000000001</v>
      </c>
    </row>
    <row r="360" spans="1:7" x14ac:dyDescent="0.35">
      <c r="A360" s="5">
        <v>39904</v>
      </c>
      <c r="B360" t="s">
        <v>42</v>
      </c>
      <c r="C360" t="s">
        <v>36</v>
      </c>
      <c r="D360" t="s">
        <v>37</v>
      </c>
      <c r="E360">
        <v>6</v>
      </c>
      <c r="F360" s="6">
        <v>984</v>
      </c>
      <c r="G360" s="6">
        <v>432.86160000000001</v>
      </c>
    </row>
    <row r="361" spans="1:7" x14ac:dyDescent="0.35">
      <c r="A361" s="5">
        <v>39934</v>
      </c>
      <c r="B361" t="s">
        <v>42</v>
      </c>
      <c r="C361" t="s">
        <v>36</v>
      </c>
      <c r="D361" t="s">
        <v>37</v>
      </c>
      <c r="E361">
        <v>7</v>
      </c>
      <c r="F361" s="6">
        <v>924</v>
      </c>
      <c r="G361" s="6">
        <v>303.2568</v>
      </c>
    </row>
    <row r="362" spans="1:7" x14ac:dyDescent="0.35">
      <c r="A362" s="5">
        <v>39965</v>
      </c>
      <c r="B362" t="s">
        <v>42</v>
      </c>
      <c r="C362" t="s">
        <v>36</v>
      </c>
      <c r="D362" t="s">
        <v>37</v>
      </c>
      <c r="E362">
        <v>10</v>
      </c>
      <c r="F362" s="6">
        <v>2930</v>
      </c>
      <c r="G362" s="6">
        <v>1186.6500000000001</v>
      </c>
    </row>
    <row r="363" spans="1:7" x14ac:dyDescent="0.35">
      <c r="A363" s="5">
        <v>39083</v>
      </c>
      <c r="B363" t="s">
        <v>42</v>
      </c>
      <c r="C363" t="s">
        <v>39</v>
      </c>
      <c r="D363" t="s">
        <v>38</v>
      </c>
      <c r="E363">
        <v>6</v>
      </c>
      <c r="F363" s="6">
        <v>1500</v>
      </c>
      <c r="G363" s="6">
        <v>633.6</v>
      </c>
    </row>
    <row r="364" spans="1:7" x14ac:dyDescent="0.35">
      <c r="A364" s="5">
        <v>39114</v>
      </c>
      <c r="B364" t="s">
        <v>42</v>
      </c>
      <c r="C364" t="s">
        <v>39</v>
      </c>
      <c r="D364" t="s">
        <v>38</v>
      </c>
      <c r="E364">
        <v>6</v>
      </c>
      <c r="F364" s="6">
        <v>996</v>
      </c>
      <c r="G364" s="6">
        <v>389.93400000000003</v>
      </c>
    </row>
    <row r="365" spans="1:7" x14ac:dyDescent="0.35">
      <c r="A365" s="5">
        <v>39142</v>
      </c>
      <c r="B365" t="s">
        <v>42</v>
      </c>
      <c r="C365" t="s">
        <v>39</v>
      </c>
      <c r="D365" t="s">
        <v>38</v>
      </c>
      <c r="E365">
        <v>10</v>
      </c>
      <c r="F365" s="6">
        <v>1320</v>
      </c>
      <c r="G365" s="6">
        <v>590.96399999999994</v>
      </c>
    </row>
    <row r="366" spans="1:7" x14ac:dyDescent="0.35">
      <c r="A366" s="5">
        <v>39173</v>
      </c>
      <c r="B366" t="s">
        <v>42</v>
      </c>
      <c r="C366" t="s">
        <v>39</v>
      </c>
      <c r="D366" t="s">
        <v>38</v>
      </c>
      <c r="E366">
        <v>10</v>
      </c>
      <c r="F366" s="6">
        <v>2890</v>
      </c>
      <c r="G366" s="6">
        <v>951.96600000000012</v>
      </c>
    </row>
    <row r="367" spans="1:7" x14ac:dyDescent="0.35">
      <c r="A367" s="5">
        <v>39203</v>
      </c>
      <c r="B367" t="s">
        <v>42</v>
      </c>
      <c r="C367" t="s">
        <v>39</v>
      </c>
      <c r="D367" t="s">
        <v>38</v>
      </c>
      <c r="E367">
        <v>6</v>
      </c>
      <c r="F367" s="6">
        <v>618</v>
      </c>
      <c r="G367" s="6">
        <v>237.06479999999999</v>
      </c>
    </row>
    <row r="368" spans="1:7" x14ac:dyDescent="0.35">
      <c r="A368" s="5">
        <v>39234</v>
      </c>
      <c r="B368" t="s">
        <v>42</v>
      </c>
      <c r="C368" t="s">
        <v>39</v>
      </c>
      <c r="D368" t="s">
        <v>38</v>
      </c>
      <c r="E368">
        <v>9</v>
      </c>
      <c r="F368" s="6">
        <v>1764</v>
      </c>
      <c r="G368" s="6">
        <v>635.21639999999991</v>
      </c>
    </row>
    <row r="369" spans="1:7" x14ac:dyDescent="0.35">
      <c r="A369" s="5">
        <v>39264</v>
      </c>
      <c r="B369" t="s">
        <v>42</v>
      </c>
      <c r="C369" t="s">
        <v>39</v>
      </c>
      <c r="D369" t="s">
        <v>38</v>
      </c>
      <c r="E369">
        <v>7</v>
      </c>
      <c r="F369" s="6">
        <v>1316</v>
      </c>
      <c r="G369" s="6">
        <v>482.44559999999996</v>
      </c>
    </row>
    <row r="370" spans="1:7" x14ac:dyDescent="0.35">
      <c r="A370" s="5">
        <v>39295</v>
      </c>
      <c r="B370" t="s">
        <v>42</v>
      </c>
      <c r="C370" t="s">
        <v>39</v>
      </c>
      <c r="D370" t="s">
        <v>38</v>
      </c>
      <c r="E370">
        <v>6</v>
      </c>
      <c r="F370" s="6">
        <v>786</v>
      </c>
      <c r="G370" s="6">
        <v>264.01740000000001</v>
      </c>
    </row>
    <row r="371" spans="1:7" x14ac:dyDescent="0.35">
      <c r="A371" s="5">
        <v>39326</v>
      </c>
      <c r="B371" t="s">
        <v>42</v>
      </c>
      <c r="C371" t="s">
        <v>39</v>
      </c>
      <c r="D371" t="s">
        <v>38</v>
      </c>
      <c r="E371">
        <v>9</v>
      </c>
      <c r="F371" s="6">
        <v>2421</v>
      </c>
      <c r="G371" s="6">
        <v>795.29849999999999</v>
      </c>
    </row>
    <row r="372" spans="1:7" x14ac:dyDescent="0.35">
      <c r="A372" s="5">
        <v>39356</v>
      </c>
      <c r="B372" t="s">
        <v>42</v>
      </c>
      <c r="C372" t="s">
        <v>39</v>
      </c>
      <c r="D372" t="s">
        <v>38</v>
      </c>
      <c r="E372">
        <v>7</v>
      </c>
      <c r="F372" s="6">
        <v>1827</v>
      </c>
      <c r="G372" s="6">
        <v>619.71839999999997</v>
      </c>
    </row>
    <row r="373" spans="1:7" x14ac:dyDescent="0.35">
      <c r="A373" s="5">
        <v>39387</v>
      </c>
      <c r="B373" t="s">
        <v>42</v>
      </c>
      <c r="C373" t="s">
        <v>39</v>
      </c>
      <c r="D373" t="s">
        <v>38</v>
      </c>
      <c r="E373">
        <v>10</v>
      </c>
      <c r="F373" s="6">
        <v>1480</v>
      </c>
      <c r="G373" s="6">
        <v>640.98799999999994</v>
      </c>
    </row>
    <row r="374" spans="1:7" x14ac:dyDescent="0.35">
      <c r="A374" s="5">
        <v>39417</v>
      </c>
      <c r="B374" t="s">
        <v>42</v>
      </c>
      <c r="C374" t="s">
        <v>39</v>
      </c>
      <c r="D374" t="s">
        <v>38</v>
      </c>
      <c r="E374">
        <v>10</v>
      </c>
      <c r="F374" s="6">
        <v>2090</v>
      </c>
      <c r="G374" s="6">
        <v>900.99899999999991</v>
      </c>
    </row>
    <row r="375" spans="1:7" x14ac:dyDescent="0.35">
      <c r="A375" s="5">
        <v>39448</v>
      </c>
      <c r="B375" t="s">
        <v>42</v>
      </c>
      <c r="C375" t="s">
        <v>39</v>
      </c>
      <c r="D375" t="s">
        <v>38</v>
      </c>
      <c r="E375">
        <v>7</v>
      </c>
      <c r="F375" s="6">
        <v>1960</v>
      </c>
      <c r="G375" s="6">
        <v>721.86800000000005</v>
      </c>
    </row>
    <row r="376" spans="1:7" x14ac:dyDescent="0.35">
      <c r="A376" s="5">
        <v>39479</v>
      </c>
      <c r="B376" t="s">
        <v>42</v>
      </c>
      <c r="C376" t="s">
        <v>39</v>
      </c>
      <c r="D376" t="s">
        <v>38</v>
      </c>
      <c r="E376">
        <v>7</v>
      </c>
      <c r="F376" s="6">
        <v>2030</v>
      </c>
      <c r="G376" s="6">
        <v>630.51800000000003</v>
      </c>
    </row>
    <row r="377" spans="1:7" x14ac:dyDescent="0.35">
      <c r="A377" s="5">
        <v>39508</v>
      </c>
      <c r="B377" t="s">
        <v>42</v>
      </c>
      <c r="C377" t="s">
        <v>39</v>
      </c>
      <c r="D377" t="s">
        <v>38</v>
      </c>
      <c r="E377">
        <v>7</v>
      </c>
      <c r="F377" s="6">
        <v>1869</v>
      </c>
      <c r="G377" s="6">
        <v>775.07429999999999</v>
      </c>
    </row>
    <row r="378" spans="1:7" x14ac:dyDescent="0.35">
      <c r="A378" s="5">
        <v>39539</v>
      </c>
      <c r="B378" t="s">
        <v>42</v>
      </c>
      <c r="C378" t="s">
        <v>39</v>
      </c>
      <c r="D378" t="s">
        <v>38</v>
      </c>
      <c r="E378">
        <v>7</v>
      </c>
      <c r="F378" s="6">
        <v>1617</v>
      </c>
      <c r="G378" s="6">
        <v>635.3193</v>
      </c>
    </row>
    <row r="379" spans="1:7" x14ac:dyDescent="0.35">
      <c r="A379" s="5">
        <v>39569</v>
      </c>
      <c r="B379" t="s">
        <v>42</v>
      </c>
      <c r="C379" t="s">
        <v>39</v>
      </c>
      <c r="D379" t="s">
        <v>38</v>
      </c>
      <c r="E379">
        <v>10</v>
      </c>
      <c r="F379" s="6">
        <v>1720</v>
      </c>
      <c r="G379" s="6">
        <v>695.05200000000002</v>
      </c>
    </row>
    <row r="380" spans="1:7" x14ac:dyDescent="0.35">
      <c r="A380" s="5">
        <v>39600</v>
      </c>
      <c r="B380" t="s">
        <v>42</v>
      </c>
      <c r="C380" t="s">
        <v>39</v>
      </c>
      <c r="D380" t="s">
        <v>38</v>
      </c>
      <c r="E380">
        <v>7</v>
      </c>
      <c r="F380" s="6">
        <v>2009</v>
      </c>
      <c r="G380" s="6">
        <v>772.8623</v>
      </c>
    </row>
    <row r="381" spans="1:7" x14ac:dyDescent="0.35">
      <c r="A381" s="5">
        <v>39630</v>
      </c>
      <c r="B381" t="s">
        <v>42</v>
      </c>
      <c r="C381" t="s">
        <v>39</v>
      </c>
      <c r="D381" t="s">
        <v>38</v>
      </c>
      <c r="E381">
        <v>10</v>
      </c>
      <c r="F381" s="6">
        <v>2660</v>
      </c>
      <c r="G381" s="6">
        <v>954.40800000000002</v>
      </c>
    </row>
    <row r="382" spans="1:7" x14ac:dyDescent="0.35">
      <c r="A382" s="5">
        <v>39661</v>
      </c>
      <c r="B382" t="s">
        <v>42</v>
      </c>
      <c r="C382" t="s">
        <v>39</v>
      </c>
      <c r="D382" t="s">
        <v>38</v>
      </c>
      <c r="E382">
        <v>10</v>
      </c>
      <c r="F382" s="6">
        <v>1630</v>
      </c>
      <c r="G382" s="6">
        <v>535.61800000000005</v>
      </c>
    </row>
    <row r="383" spans="1:7" x14ac:dyDescent="0.35">
      <c r="A383" s="5">
        <v>39692</v>
      </c>
      <c r="B383" t="s">
        <v>42</v>
      </c>
      <c r="C383" t="s">
        <v>39</v>
      </c>
      <c r="D383" t="s">
        <v>38</v>
      </c>
      <c r="E383">
        <v>6</v>
      </c>
      <c r="F383" s="6">
        <v>1050</v>
      </c>
      <c r="G383" s="6">
        <v>377.47499999999997</v>
      </c>
    </row>
    <row r="384" spans="1:7" x14ac:dyDescent="0.35">
      <c r="A384" s="5">
        <v>39722</v>
      </c>
      <c r="B384" t="s">
        <v>42</v>
      </c>
      <c r="C384" t="s">
        <v>39</v>
      </c>
      <c r="D384" t="s">
        <v>38</v>
      </c>
      <c r="E384">
        <v>6</v>
      </c>
      <c r="F384" s="6">
        <v>654</v>
      </c>
      <c r="G384" s="6">
        <v>203.26320000000001</v>
      </c>
    </row>
    <row r="385" spans="1:7" x14ac:dyDescent="0.35">
      <c r="A385" s="5">
        <v>39753</v>
      </c>
      <c r="B385" t="s">
        <v>42</v>
      </c>
      <c r="C385" t="s">
        <v>39</v>
      </c>
      <c r="D385" t="s">
        <v>38</v>
      </c>
      <c r="E385">
        <v>10</v>
      </c>
      <c r="F385" s="6">
        <v>1960</v>
      </c>
      <c r="G385" s="6">
        <v>813.4</v>
      </c>
    </row>
    <row r="386" spans="1:7" x14ac:dyDescent="0.35">
      <c r="A386" s="5">
        <v>39783</v>
      </c>
      <c r="B386" t="s">
        <v>42</v>
      </c>
      <c r="C386" t="s">
        <v>39</v>
      </c>
      <c r="D386" t="s">
        <v>38</v>
      </c>
      <c r="E386">
        <v>10</v>
      </c>
      <c r="F386" s="6">
        <v>2250</v>
      </c>
      <c r="G386" s="6">
        <v>1012.05</v>
      </c>
    </row>
    <row r="387" spans="1:7" x14ac:dyDescent="0.35">
      <c r="A387" s="5">
        <v>39814</v>
      </c>
      <c r="B387" t="s">
        <v>42</v>
      </c>
      <c r="C387" t="s">
        <v>39</v>
      </c>
      <c r="D387" t="s">
        <v>38</v>
      </c>
      <c r="E387">
        <v>7</v>
      </c>
      <c r="F387" s="6">
        <v>896</v>
      </c>
      <c r="G387" s="6">
        <v>391.10399999999998</v>
      </c>
    </row>
    <row r="388" spans="1:7" x14ac:dyDescent="0.35">
      <c r="A388" s="5">
        <v>39845</v>
      </c>
      <c r="B388" t="s">
        <v>42</v>
      </c>
      <c r="C388" t="s">
        <v>39</v>
      </c>
      <c r="D388" t="s">
        <v>38</v>
      </c>
      <c r="E388">
        <v>9</v>
      </c>
      <c r="F388" s="6">
        <v>2043</v>
      </c>
      <c r="G388" s="6">
        <v>729.14670000000001</v>
      </c>
    </row>
    <row r="389" spans="1:7" x14ac:dyDescent="0.35">
      <c r="A389" s="5">
        <v>39873</v>
      </c>
      <c r="B389" t="s">
        <v>42</v>
      </c>
      <c r="C389" t="s">
        <v>39</v>
      </c>
      <c r="D389" t="s">
        <v>38</v>
      </c>
      <c r="E389">
        <v>6</v>
      </c>
      <c r="F389" s="6">
        <v>1014</v>
      </c>
      <c r="G389" s="6">
        <v>316.26659999999998</v>
      </c>
    </row>
    <row r="390" spans="1:7" x14ac:dyDescent="0.35">
      <c r="A390" s="5">
        <v>39904</v>
      </c>
      <c r="B390" t="s">
        <v>42</v>
      </c>
      <c r="C390" t="s">
        <v>39</v>
      </c>
      <c r="D390" t="s">
        <v>38</v>
      </c>
      <c r="E390">
        <v>6</v>
      </c>
      <c r="F390" s="6">
        <v>816</v>
      </c>
      <c r="G390" s="6">
        <v>260.54879999999997</v>
      </c>
    </row>
    <row r="391" spans="1:7" x14ac:dyDescent="0.35">
      <c r="A391" s="5">
        <v>39934</v>
      </c>
      <c r="B391" t="s">
        <v>42</v>
      </c>
      <c r="C391" t="s">
        <v>39</v>
      </c>
      <c r="D391" t="s">
        <v>38</v>
      </c>
      <c r="E391">
        <v>9</v>
      </c>
      <c r="F391" s="6">
        <v>2691</v>
      </c>
      <c r="G391" s="6">
        <v>1054.8720000000001</v>
      </c>
    </row>
    <row r="392" spans="1:7" x14ac:dyDescent="0.35">
      <c r="A392" s="5">
        <v>39965</v>
      </c>
      <c r="B392" t="s">
        <v>42</v>
      </c>
      <c r="C392" t="s">
        <v>39</v>
      </c>
      <c r="D392" t="s">
        <v>38</v>
      </c>
      <c r="E392">
        <v>7</v>
      </c>
      <c r="F392" s="6">
        <v>861</v>
      </c>
      <c r="G392" s="6">
        <v>385.64190000000002</v>
      </c>
    </row>
    <row r="393" spans="1:7" x14ac:dyDescent="0.35">
      <c r="A393" s="5">
        <v>39083</v>
      </c>
      <c r="B393" t="s">
        <v>42</v>
      </c>
      <c r="C393" t="s">
        <v>39</v>
      </c>
      <c r="D393" t="s">
        <v>40</v>
      </c>
      <c r="E393">
        <v>6</v>
      </c>
      <c r="F393" s="6">
        <v>714</v>
      </c>
      <c r="G393" s="6">
        <v>220.983</v>
      </c>
    </row>
    <row r="394" spans="1:7" x14ac:dyDescent="0.35">
      <c r="A394" s="5">
        <v>39114</v>
      </c>
      <c r="B394" t="s">
        <v>42</v>
      </c>
      <c r="C394" t="s">
        <v>39</v>
      </c>
      <c r="D394" t="s">
        <v>40</v>
      </c>
      <c r="E394">
        <v>8</v>
      </c>
      <c r="F394" s="6">
        <v>1264</v>
      </c>
      <c r="G394" s="6">
        <v>459.59039999999999</v>
      </c>
    </row>
    <row r="395" spans="1:7" x14ac:dyDescent="0.35">
      <c r="A395" s="5">
        <v>39142</v>
      </c>
      <c r="B395" t="s">
        <v>42</v>
      </c>
      <c r="C395" t="s">
        <v>39</v>
      </c>
      <c r="D395" t="s">
        <v>40</v>
      </c>
      <c r="E395">
        <v>6</v>
      </c>
      <c r="F395" s="6">
        <v>1134</v>
      </c>
      <c r="G395" s="6">
        <v>485.46539999999999</v>
      </c>
    </row>
    <row r="396" spans="1:7" x14ac:dyDescent="0.35">
      <c r="A396" s="5">
        <v>39173</v>
      </c>
      <c r="B396" t="s">
        <v>42</v>
      </c>
      <c r="C396" t="s">
        <v>39</v>
      </c>
      <c r="D396" t="s">
        <v>40</v>
      </c>
      <c r="E396">
        <v>7</v>
      </c>
      <c r="F396" s="6">
        <v>2079</v>
      </c>
      <c r="G396" s="6">
        <v>719.54190000000006</v>
      </c>
    </row>
    <row r="397" spans="1:7" x14ac:dyDescent="0.35">
      <c r="A397" s="5">
        <v>39203</v>
      </c>
      <c r="B397" t="s">
        <v>42</v>
      </c>
      <c r="C397" t="s">
        <v>39</v>
      </c>
      <c r="D397" t="s">
        <v>40</v>
      </c>
      <c r="E397">
        <v>9</v>
      </c>
      <c r="F397" s="6">
        <v>2610</v>
      </c>
      <c r="G397" s="6">
        <v>1143.18</v>
      </c>
    </row>
    <row r="398" spans="1:7" x14ac:dyDescent="0.35">
      <c r="A398" s="5">
        <v>39234</v>
      </c>
      <c r="B398" t="s">
        <v>42</v>
      </c>
      <c r="C398" t="s">
        <v>39</v>
      </c>
      <c r="D398" t="s">
        <v>40</v>
      </c>
      <c r="E398">
        <v>7</v>
      </c>
      <c r="F398" s="6">
        <v>1435</v>
      </c>
      <c r="G398" s="6">
        <v>441.69300000000004</v>
      </c>
    </row>
    <row r="399" spans="1:7" x14ac:dyDescent="0.35">
      <c r="A399" s="5">
        <v>39264</v>
      </c>
      <c r="B399" t="s">
        <v>42</v>
      </c>
      <c r="C399" t="s">
        <v>39</v>
      </c>
      <c r="D399" t="s">
        <v>40</v>
      </c>
      <c r="E399">
        <v>6</v>
      </c>
      <c r="F399" s="6">
        <v>1662</v>
      </c>
      <c r="G399" s="6">
        <v>595.32839999999999</v>
      </c>
    </row>
    <row r="400" spans="1:7" x14ac:dyDescent="0.35">
      <c r="A400" s="5">
        <v>39295</v>
      </c>
      <c r="B400" t="s">
        <v>42</v>
      </c>
      <c r="C400" t="s">
        <v>39</v>
      </c>
      <c r="D400" t="s">
        <v>40</v>
      </c>
      <c r="E400">
        <v>10</v>
      </c>
      <c r="F400" s="6">
        <v>1500</v>
      </c>
      <c r="G400" s="6">
        <v>581.4</v>
      </c>
    </row>
    <row r="401" spans="1:7" x14ac:dyDescent="0.35">
      <c r="A401" s="5">
        <v>39326</v>
      </c>
      <c r="B401" t="s">
        <v>42</v>
      </c>
      <c r="C401" t="s">
        <v>39</v>
      </c>
      <c r="D401" t="s">
        <v>40</v>
      </c>
      <c r="E401">
        <v>10</v>
      </c>
      <c r="F401" s="6">
        <v>2720</v>
      </c>
      <c r="G401" s="6">
        <v>1162.2560000000001</v>
      </c>
    </row>
    <row r="402" spans="1:7" x14ac:dyDescent="0.35">
      <c r="A402" s="5">
        <v>39356</v>
      </c>
      <c r="B402" t="s">
        <v>42</v>
      </c>
      <c r="C402" t="s">
        <v>39</v>
      </c>
      <c r="D402" t="s">
        <v>40</v>
      </c>
      <c r="E402">
        <v>9</v>
      </c>
      <c r="F402" s="6">
        <v>2520</v>
      </c>
      <c r="G402" s="6">
        <v>810.43200000000002</v>
      </c>
    </row>
    <row r="403" spans="1:7" x14ac:dyDescent="0.35">
      <c r="A403" s="5">
        <v>39387</v>
      </c>
      <c r="B403" t="s">
        <v>42</v>
      </c>
      <c r="C403" t="s">
        <v>39</v>
      </c>
      <c r="D403" t="s">
        <v>40</v>
      </c>
      <c r="E403">
        <v>7</v>
      </c>
      <c r="F403" s="6">
        <v>1904</v>
      </c>
      <c r="G403" s="6">
        <v>783.11519999999996</v>
      </c>
    </row>
    <row r="404" spans="1:7" x14ac:dyDescent="0.35">
      <c r="A404" s="5">
        <v>39417</v>
      </c>
      <c r="B404" t="s">
        <v>42</v>
      </c>
      <c r="C404" t="s">
        <v>39</v>
      </c>
      <c r="D404" t="s">
        <v>40</v>
      </c>
      <c r="E404">
        <v>6</v>
      </c>
      <c r="F404" s="6">
        <v>894</v>
      </c>
      <c r="G404" s="6">
        <v>295.5564</v>
      </c>
    </row>
    <row r="405" spans="1:7" x14ac:dyDescent="0.35">
      <c r="A405" s="5">
        <v>39448</v>
      </c>
      <c r="B405" t="s">
        <v>42</v>
      </c>
      <c r="C405" t="s">
        <v>39</v>
      </c>
      <c r="D405" t="s">
        <v>40</v>
      </c>
      <c r="E405">
        <v>7</v>
      </c>
      <c r="F405" s="6">
        <v>1288</v>
      </c>
      <c r="G405" s="6">
        <v>559.12080000000003</v>
      </c>
    </row>
    <row r="406" spans="1:7" x14ac:dyDescent="0.35">
      <c r="A406" s="5">
        <v>39479</v>
      </c>
      <c r="B406" t="s">
        <v>42</v>
      </c>
      <c r="C406" t="s">
        <v>39</v>
      </c>
      <c r="D406" t="s">
        <v>40</v>
      </c>
      <c r="E406">
        <v>8</v>
      </c>
      <c r="F406" s="6">
        <v>1128</v>
      </c>
      <c r="G406" s="6">
        <v>343.92720000000003</v>
      </c>
    </row>
    <row r="407" spans="1:7" x14ac:dyDescent="0.35">
      <c r="A407" s="5">
        <v>39508</v>
      </c>
      <c r="B407" t="s">
        <v>42</v>
      </c>
      <c r="C407" t="s">
        <v>39</v>
      </c>
      <c r="D407" t="s">
        <v>40</v>
      </c>
      <c r="E407">
        <v>10</v>
      </c>
      <c r="F407" s="6">
        <v>1090</v>
      </c>
      <c r="G407" s="6">
        <v>435.12799999999999</v>
      </c>
    </row>
    <row r="408" spans="1:7" x14ac:dyDescent="0.35">
      <c r="A408" s="5">
        <v>39539</v>
      </c>
      <c r="B408" t="s">
        <v>42</v>
      </c>
      <c r="C408" t="s">
        <v>39</v>
      </c>
      <c r="D408" t="s">
        <v>40</v>
      </c>
      <c r="E408">
        <v>7</v>
      </c>
      <c r="F408" s="6">
        <v>1141</v>
      </c>
      <c r="G408" s="6">
        <v>388.05410000000001</v>
      </c>
    </row>
    <row r="409" spans="1:7" x14ac:dyDescent="0.35">
      <c r="A409" s="5">
        <v>39569</v>
      </c>
      <c r="B409" t="s">
        <v>42</v>
      </c>
      <c r="C409" t="s">
        <v>39</v>
      </c>
      <c r="D409" t="s">
        <v>40</v>
      </c>
      <c r="E409">
        <v>7</v>
      </c>
      <c r="F409" s="6">
        <v>749</v>
      </c>
      <c r="G409" s="6">
        <v>304.99279999999999</v>
      </c>
    </row>
    <row r="410" spans="1:7" x14ac:dyDescent="0.35">
      <c r="A410" s="5">
        <v>39600</v>
      </c>
      <c r="B410" t="s">
        <v>42</v>
      </c>
      <c r="C410" t="s">
        <v>39</v>
      </c>
      <c r="D410" t="s">
        <v>40</v>
      </c>
      <c r="E410">
        <v>6</v>
      </c>
      <c r="F410" s="6">
        <v>780</v>
      </c>
      <c r="G410" s="6">
        <v>242.19</v>
      </c>
    </row>
    <row r="411" spans="1:7" x14ac:dyDescent="0.35">
      <c r="A411" s="5">
        <v>39630</v>
      </c>
      <c r="B411" t="s">
        <v>42</v>
      </c>
      <c r="C411" t="s">
        <v>39</v>
      </c>
      <c r="D411" t="s">
        <v>40</v>
      </c>
      <c r="E411">
        <v>8</v>
      </c>
      <c r="F411" s="6">
        <v>1736</v>
      </c>
      <c r="G411" s="6">
        <v>598.91999999999996</v>
      </c>
    </row>
    <row r="412" spans="1:7" x14ac:dyDescent="0.35">
      <c r="A412" s="5">
        <v>39661</v>
      </c>
      <c r="B412" t="s">
        <v>42</v>
      </c>
      <c r="C412" t="s">
        <v>39</v>
      </c>
      <c r="D412" t="s">
        <v>40</v>
      </c>
      <c r="E412">
        <v>6</v>
      </c>
      <c r="F412" s="6">
        <v>948</v>
      </c>
      <c r="G412" s="6">
        <v>374.17559999999997</v>
      </c>
    </row>
    <row r="413" spans="1:7" x14ac:dyDescent="0.35">
      <c r="A413" s="5">
        <v>39692</v>
      </c>
      <c r="B413" t="s">
        <v>42</v>
      </c>
      <c r="C413" t="s">
        <v>39</v>
      </c>
      <c r="D413" t="s">
        <v>40</v>
      </c>
      <c r="E413">
        <v>6</v>
      </c>
      <c r="F413" s="6">
        <v>1170</v>
      </c>
      <c r="G413" s="6">
        <v>394.875</v>
      </c>
    </row>
    <row r="414" spans="1:7" x14ac:dyDescent="0.35">
      <c r="A414" s="5">
        <v>39722</v>
      </c>
      <c r="B414" t="s">
        <v>42</v>
      </c>
      <c r="C414" t="s">
        <v>39</v>
      </c>
      <c r="D414" t="s">
        <v>40</v>
      </c>
      <c r="E414">
        <v>7</v>
      </c>
      <c r="F414" s="6">
        <v>1379</v>
      </c>
      <c r="G414" s="6">
        <v>605.24310000000003</v>
      </c>
    </row>
    <row r="415" spans="1:7" x14ac:dyDescent="0.35">
      <c r="A415" s="5">
        <v>39753</v>
      </c>
      <c r="B415" t="s">
        <v>42</v>
      </c>
      <c r="C415" t="s">
        <v>39</v>
      </c>
      <c r="D415" t="s">
        <v>40</v>
      </c>
      <c r="E415">
        <v>10</v>
      </c>
      <c r="F415" s="6">
        <v>1880</v>
      </c>
      <c r="G415" s="6">
        <v>781.14</v>
      </c>
    </row>
    <row r="416" spans="1:7" x14ac:dyDescent="0.35">
      <c r="A416" s="5">
        <v>39783</v>
      </c>
      <c r="B416" t="s">
        <v>42</v>
      </c>
      <c r="C416" t="s">
        <v>39</v>
      </c>
      <c r="D416" t="s">
        <v>40</v>
      </c>
      <c r="E416">
        <v>9</v>
      </c>
      <c r="F416" s="6">
        <v>945</v>
      </c>
      <c r="G416" s="6">
        <v>397.93949999999995</v>
      </c>
    </row>
    <row r="417" spans="1:7" x14ac:dyDescent="0.35">
      <c r="A417" s="5">
        <v>39814</v>
      </c>
      <c r="B417" t="s">
        <v>42</v>
      </c>
      <c r="C417" t="s">
        <v>39</v>
      </c>
      <c r="D417" t="s">
        <v>40</v>
      </c>
      <c r="E417">
        <v>10</v>
      </c>
      <c r="F417" s="6">
        <v>1330</v>
      </c>
      <c r="G417" s="6">
        <v>464.16999999999996</v>
      </c>
    </row>
    <row r="418" spans="1:7" x14ac:dyDescent="0.35">
      <c r="A418" s="5">
        <v>39845</v>
      </c>
      <c r="B418" t="s">
        <v>42</v>
      </c>
      <c r="C418" t="s">
        <v>39</v>
      </c>
      <c r="D418" t="s">
        <v>40</v>
      </c>
      <c r="E418">
        <v>10</v>
      </c>
      <c r="F418" s="6">
        <v>2900</v>
      </c>
      <c r="G418" s="6">
        <v>1265.27</v>
      </c>
    </row>
    <row r="419" spans="1:7" x14ac:dyDescent="0.35">
      <c r="A419" s="5">
        <v>39873</v>
      </c>
      <c r="B419" t="s">
        <v>42</v>
      </c>
      <c r="C419" t="s">
        <v>39</v>
      </c>
      <c r="D419" t="s">
        <v>40</v>
      </c>
      <c r="E419">
        <v>6</v>
      </c>
      <c r="F419" s="6">
        <v>642</v>
      </c>
      <c r="G419" s="6">
        <v>209.292</v>
      </c>
    </row>
    <row r="420" spans="1:7" x14ac:dyDescent="0.35">
      <c r="A420" s="5">
        <v>39904</v>
      </c>
      <c r="B420" t="s">
        <v>42</v>
      </c>
      <c r="C420" t="s">
        <v>39</v>
      </c>
      <c r="D420" t="s">
        <v>40</v>
      </c>
      <c r="E420">
        <v>7</v>
      </c>
      <c r="F420" s="6">
        <v>1232</v>
      </c>
      <c r="G420" s="6">
        <v>496.74239999999998</v>
      </c>
    </row>
    <row r="421" spans="1:7" x14ac:dyDescent="0.35">
      <c r="A421" s="5">
        <v>39934</v>
      </c>
      <c r="B421" t="s">
        <v>42</v>
      </c>
      <c r="C421" t="s">
        <v>39</v>
      </c>
      <c r="D421" t="s">
        <v>40</v>
      </c>
      <c r="E421">
        <v>8</v>
      </c>
      <c r="F421" s="6">
        <v>1192</v>
      </c>
      <c r="G421" s="6">
        <v>516.61279999999999</v>
      </c>
    </row>
    <row r="422" spans="1:7" x14ac:dyDescent="0.35">
      <c r="A422" s="5">
        <v>39965</v>
      </c>
      <c r="B422" t="s">
        <v>42</v>
      </c>
      <c r="C422" t="s">
        <v>39</v>
      </c>
      <c r="D422" t="s">
        <v>40</v>
      </c>
      <c r="E422">
        <v>8</v>
      </c>
      <c r="F422" s="6">
        <v>2080</v>
      </c>
      <c r="G422" s="6">
        <v>736.94399999999996</v>
      </c>
    </row>
    <row r="423" spans="1:7" x14ac:dyDescent="0.35">
      <c r="A423" s="5">
        <v>39083</v>
      </c>
      <c r="B423" t="s">
        <v>42</v>
      </c>
      <c r="C423" t="s">
        <v>39</v>
      </c>
      <c r="D423" t="s">
        <v>37</v>
      </c>
      <c r="E423">
        <v>9</v>
      </c>
      <c r="F423" s="6">
        <v>2682</v>
      </c>
      <c r="G423" s="6">
        <v>1023.183</v>
      </c>
    </row>
    <row r="424" spans="1:7" x14ac:dyDescent="0.35">
      <c r="A424" s="5">
        <v>39114</v>
      </c>
      <c r="B424" t="s">
        <v>42</v>
      </c>
      <c r="C424" t="s">
        <v>39</v>
      </c>
      <c r="D424" t="s">
        <v>37</v>
      </c>
      <c r="E424">
        <v>10</v>
      </c>
      <c r="F424" s="6">
        <v>2980</v>
      </c>
      <c r="G424" s="6">
        <v>985.48599999999999</v>
      </c>
    </row>
    <row r="425" spans="1:7" x14ac:dyDescent="0.35">
      <c r="A425" s="5">
        <v>39142</v>
      </c>
      <c r="B425" t="s">
        <v>42</v>
      </c>
      <c r="C425" t="s">
        <v>39</v>
      </c>
      <c r="D425" t="s">
        <v>37</v>
      </c>
      <c r="E425">
        <v>9</v>
      </c>
      <c r="F425" s="6">
        <v>1062</v>
      </c>
      <c r="G425" s="6">
        <v>469.19160000000005</v>
      </c>
    </row>
    <row r="426" spans="1:7" x14ac:dyDescent="0.35">
      <c r="A426" s="5">
        <v>39173</v>
      </c>
      <c r="B426" t="s">
        <v>42</v>
      </c>
      <c r="C426" t="s">
        <v>39</v>
      </c>
      <c r="D426" t="s">
        <v>37</v>
      </c>
      <c r="E426">
        <v>8</v>
      </c>
      <c r="F426" s="6">
        <v>1640</v>
      </c>
      <c r="G426" s="6">
        <v>701.26400000000001</v>
      </c>
    </row>
    <row r="427" spans="1:7" x14ac:dyDescent="0.35">
      <c r="A427" s="5">
        <v>39203</v>
      </c>
      <c r="B427" t="s">
        <v>42</v>
      </c>
      <c r="C427" t="s">
        <v>39</v>
      </c>
      <c r="D427" t="s">
        <v>37</v>
      </c>
      <c r="E427">
        <v>10</v>
      </c>
      <c r="F427" s="6">
        <v>1500</v>
      </c>
      <c r="G427" s="6">
        <v>508.2</v>
      </c>
    </row>
    <row r="428" spans="1:7" x14ac:dyDescent="0.35">
      <c r="A428" s="5">
        <v>39234</v>
      </c>
      <c r="B428" t="s">
        <v>42</v>
      </c>
      <c r="C428" t="s">
        <v>39</v>
      </c>
      <c r="D428" t="s">
        <v>37</v>
      </c>
      <c r="E428">
        <v>6</v>
      </c>
      <c r="F428" s="6">
        <v>942</v>
      </c>
      <c r="G428" s="6">
        <v>405.71940000000001</v>
      </c>
    </row>
    <row r="429" spans="1:7" x14ac:dyDescent="0.35">
      <c r="A429" s="5">
        <v>39264</v>
      </c>
      <c r="B429" t="s">
        <v>42</v>
      </c>
      <c r="C429" t="s">
        <v>39</v>
      </c>
      <c r="D429" t="s">
        <v>37</v>
      </c>
      <c r="E429">
        <v>6</v>
      </c>
      <c r="F429" s="6">
        <v>1350</v>
      </c>
      <c r="G429" s="6">
        <v>409.85999999999996</v>
      </c>
    </row>
    <row r="430" spans="1:7" x14ac:dyDescent="0.35">
      <c r="A430" s="5">
        <v>39295</v>
      </c>
      <c r="B430" t="s">
        <v>42</v>
      </c>
      <c r="C430" t="s">
        <v>39</v>
      </c>
      <c r="D430" t="s">
        <v>37</v>
      </c>
      <c r="E430">
        <v>6</v>
      </c>
      <c r="F430" s="6">
        <v>906</v>
      </c>
      <c r="G430" s="6">
        <v>391.93559999999997</v>
      </c>
    </row>
    <row r="431" spans="1:7" x14ac:dyDescent="0.35">
      <c r="A431" s="5">
        <v>39326</v>
      </c>
      <c r="B431" t="s">
        <v>42</v>
      </c>
      <c r="C431" t="s">
        <v>39</v>
      </c>
      <c r="D431" t="s">
        <v>37</v>
      </c>
      <c r="E431">
        <v>8</v>
      </c>
      <c r="F431" s="6">
        <v>960</v>
      </c>
      <c r="G431" s="6">
        <v>401.85600000000005</v>
      </c>
    </row>
    <row r="432" spans="1:7" x14ac:dyDescent="0.35">
      <c r="A432" s="5">
        <v>39356</v>
      </c>
      <c r="B432" t="s">
        <v>42</v>
      </c>
      <c r="C432" t="s">
        <v>39</v>
      </c>
      <c r="D432" t="s">
        <v>37</v>
      </c>
      <c r="E432">
        <v>10</v>
      </c>
      <c r="F432" s="6">
        <v>1130</v>
      </c>
      <c r="G432" s="6">
        <v>401.15</v>
      </c>
    </row>
    <row r="433" spans="1:7" x14ac:dyDescent="0.35">
      <c r="A433" s="5">
        <v>39387</v>
      </c>
      <c r="B433" t="s">
        <v>42</v>
      </c>
      <c r="C433" t="s">
        <v>39</v>
      </c>
      <c r="D433" t="s">
        <v>37</v>
      </c>
      <c r="E433">
        <v>10</v>
      </c>
      <c r="F433" s="6">
        <v>1390</v>
      </c>
      <c r="G433" s="6">
        <v>419.78</v>
      </c>
    </row>
    <row r="434" spans="1:7" x14ac:dyDescent="0.35">
      <c r="A434" s="5">
        <v>39417</v>
      </c>
      <c r="B434" t="s">
        <v>42</v>
      </c>
      <c r="C434" t="s">
        <v>39</v>
      </c>
      <c r="D434" t="s">
        <v>37</v>
      </c>
      <c r="E434">
        <v>9</v>
      </c>
      <c r="F434" s="6">
        <v>1017</v>
      </c>
      <c r="G434" s="6">
        <v>426.0213</v>
      </c>
    </row>
    <row r="435" spans="1:7" x14ac:dyDescent="0.35">
      <c r="A435" s="5">
        <v>39448</v>
      </c>
      <c r="B435" t="s">
        <v>42</v>
      </c>
      <c r="C435" t="s">
        <v>39</v>
      </c>
      <c r="D435" t="s">
        <v>37</v>
      </c>
      <c r="E435">
        <v>10</v>
      </c>
      <c r="F435" s="6">
        <v>2820</v>
      </c>
      <c r="G435" s="6">
        <v>1039.17</v>
      </c>
    </row>
    <row r="436" spans="1:7" x14ac:dyDescent="0.35">
      <c r="A436" s="5">
        <v>39479</v>
      </c>
      <c r="B436" t="s">
        <v>42</v>
      </c>
      <c r="C436" t="s">
        <v>39</v>
      </c>
      <c r="D436" t="s">
        <v>37</v>
      </c>
      <c r="E436">
        <v>8</v>
      </c>
      <c r="F436" s="6">
        <v>808</v>
      </c>
      <c r="G436" s="6">
        <v>347.44</v>
      </c>
    </row>
    <row r="437" spans="1:7" x14ac:dyDescent="0.35">
      <c r="A437" s="5">
        <v>39508</v>
      </c>
      <c r="B437" t="s">
        <v>42</v>
      </c>
      <c r="C437" t="s">
        <v>39</v>
      </c>
      <c r="D437" t="s">
        <v>37</v>
      </c>
      <c r="E437">
        <v>7</v>
      </c>
      <c r="F437" s="6">
        <v>1085</v>
      </c>
      <c r="G437" s="6">
        <v>388.5385</v>
      </c>
    </row>
    <row r="438" spans="1:7" x14ac:dyDescent="0.35">
      <c r="A438" s="5">
        <v>39539</v>
      </c>
      <c r="B438" t="s">
        <v>42</v>
      </c>
      <c r="C438" t="s">
        <v>39</v>
      </c>
      <c r="D438" t="s">
        <v>37</v>
      </c>
      <c r="E438">
        <v>10</v>
      </c>
      <c r="F438" s="6">
        <v>2200</v>
      </c>
      <c r="G438" s="6">
        <v>811.58</v>
      </c>
    </row>
    <row r="439" spans="1:7" x14ac:dyDescent="0.35">
      <c r="A439" s="5">
        <v>39569</v>
      </c>
      <c r="B439" t="s">
        <v>42</v>
      </c>
      <c r="C439" t="s">
        <v>39</v>
      </c>
      <c r="D439" t="s">
        <v>37</v>
      </c>
      <c r="E439">
        <v>8</v>
      </c>
      <c r="F439" s="6">
        <v>1008</v>
      </c>
      <c r="G439" s="6">
        <v>437.47199999999998</v>
      </c>
    </row>
    <row r="440" spans="1:7" x14ac:dyDescent="0.35">
      <c r="A440" s="5">
        <v>39600</v>
      </c>
      <c r="B440" t="s">
        <v>42</v>
      </c>
      <c r="C440" t="s">
        <v>39</v>
      </c>
      <c r="D440" t="s">
        <v>37</v>
      </c>
      <c r="E440">
        <v>7</v>
      </c>
      <c r="F440" s="6">
        <v>1295</v>
      </c>
      <c r="G440" s="6">
        <v>526.029</v>
      </c>
    </row>
    <row r="441" spans="1:7" x14ac:dyDescent="0.35">
      <c r="A441" s="5">
        <v>39630</v>
      </c>
      <c r="B441" t="s">
        <v>42</v>
      </c>
      <c r="C441" t="s">
        <v>39</v>
      </c>
      <c r="D441" t="s">
        <v>37</v>
      </c>
      <c r="E441">
        <v>7</v>
      </c>
      <c r="F441" s="6">
        <v>2100</v>
      </c>
      <c r="G441" s="6">
        <v>633.99</v>
      </c>
    </row>
    <row r="442" spans="1:7" x14ac:dyDescent="0.35">
      <c r="A442" s="5">
        <v>39661</v>
      </c>
      <c r="B442" t="s">
        <v>42</v>
      </c>
      <c r="C442" t="s">
        <v>39</v>
      </c>
      <c r="D442" t="s">
        <v>37</v>
      </c>
      <c r="E442">
        <v>6</v>
      </c>
      <c r="F442" s="6">
        <v>1194</v>
      </c>
      <c r="G442" s="6">
        <v>510.435</v>
      </c>
    </row>
    <row r="443" spans="1:7" x14ac:dyDescent="0.35">
      <c r="A443" s="5">
        <v>39692</v>
      </c>
      <c r="B443" t="s">
        <v>42</v>
      </c>
      <c r="C443" t="s">
        <v>39</v>
      </c>
      <c r="D443" t="s">
        <v>37</v>
      </c>
      <c r="E443">
        <v>8</v>
      </c>
      <c r="F443" s="6">
        <v>1320</v>
      </c>
      <c r="G443" s="6">
        <v>469.26</v>
      </c>
    </row>
    <row r="444" spans="1:7" x14ac:dyDescent="0.35">
      <c r="A444" s="5">
        <v>39722</v>
      </c>
      <c r="B444" t="s">
        <v>42</v>
      </c>
      <c r="C444" t="s">
        <v>39</v>
      </c>
      <c r="D444" t="s">
        <v>37</v>
      </c>
      <c r="E444">
        <v>6</v>
      </c>
      <c r="F444" s="6">
        <v>1650</v>
      </c>
      <c r="G444" s="6">
        <v>688.71</v>
      </c>
    </row>
    <row r="445" spans="1:7" x14ac:dyDescent="0.35">
      <c r="A445" s="5">
        <v>39753</v>
      </c>
      <c r="B445" t="s">
        <v>42</v>
      </c>
      <c r="C445" t="s">
        <v>39</v>
      </c>
      <c r="D445" t="s">
        <v>37</v>
      </c>
      <c r="E445">
        <v>7</v>
      </c>
      <c r="F445" s="6">
        <v>707</v>
      </c>
      <c r="G445" s="6">
        <v>230.41130000000001</v>
      </c>
    </row>
    <row r="446" spans="1:7" x14ac:dyDescent="0.35">
      <c r="A446" s="5">
        <v>39783</v>
      </c>
      <c r="B446" t="s">
        <v>42</v>
      </c>
      <c r="C446" t="s">
        <v>39</v>
      </c>
      <c r="D446" t="s">
        <v>37</v>
      </c>
      <c r="E446">
        <v>8</v>
      </c>
      <c r="F446" s="6">
        <v>1840</v>
      </c>
      <c r="G446" s="6">
        <v>634.98400000000004</v>
      </c>
    </row>
    <row r="447" spans="1:7" x14ac:dyDescent="0.35">
      <c r="A447" s="5">
        <v>39814</v>
      </c>
      <c r="B447" t="s">
        <v>42</v>
      </c>
      <c r="C447" t="s">
        <v>39</v>
      </c>
      <c r="D447" t="s">
        <v>37</v>
      </c>
      <c r="E447">
        <v>9</v>
      </c>
      <c r="F447" s="6">
        <v>1413</v>
      </c>
      <c r="G447" s="6">
        <v>621.01350000000002</v>
      </c>
    </row>
    <row r="448" spans="1:7" x14ac:dyDescent="0.35">
      <c r="A448" s="5">
        <v>39845</v>
      </c>
      <c r="B448" t="s">
        <v>42</v>
      </c>
      <c r="C448" t="s">
        <v>39</v>
      </c>
      <c r="D448" t="s">
        <v>37</v>
      </c>
      <c r="E448">
        <v>8</v>
      </c>
      <c r="F448" s="6">
        <v>1112</v>
      </c>
      <c r="G448" s="6">
        <v>371.964</v>
      </c>
    </row>
    <row r="449" spans="1:7" x14ac:dyDescent="0.35">
      <c r="A449" s="5">
        <v>39873</v>
      </c>
      <c r="B449" t="s">
        <v>42</v>
      </c>
      <c r="C449" t="s">
        <v>39</v>
      </c>
      <c r="D449" t="s">
        <v>37</v>
      </c>
      <c r="E449">
        <v>8</v>
      </c>
      <c r="F449" s="6">
        <v>1448</v>
      </c>
      <c r="G449" s="6">
        <v>455.54079999999999</v>
      </c>
    </row>
    <row r="450" spans="1:7" x14ac:dyDescent="0.35">
      <c r="A450" s="5">
        <v>39904</v>
      </c>
      <c r="B450" t="s">
        <v>42</v>
      </c>
      <c r="C450" t="s">
        <v>39</v>
      </c>
      <c r="D450" t="s">
        <v>37</v>
      </c>
      <c r="E450">
        <v>8</v>
      </c>
      <c r="F450" s="6">
        <v>2344</v>
      </c>
      <c r="G450" s="6">
        <v>1008.3888000000001</v>
      </c>
    </row>
    <row r="451" spans="1:7" x14ac:dyDescent="0.35">
      <c r="A451" s="5">
        <v>39934</v>
      </c>
      <c r="B451" t="s">
        <v>42</v>
      </c>
      <c r="C451" t="s">
        <v>39</v>
      </c>
      <c r="D451" t="s">
        <v>37</v>
      </c>
      <c r="E451">
        <v>8</v>
      </c>
      <c r="F451" s="6">
        <v>1896</v>
      </c>
      <c r="G451" s="6">
        <v>641.0376</v>
      </c>
    </row>
    <row r="452" spans="1:7" x14ac:dyDescent="0.35">
      <c r="A452" s="5">
        <v>39965</v>
      </c>
      <c r="B452" t="s">
        <v>42</v>
      </c>
      <c r="C452" t="s">
        <v>39</v>
      </c>
      <c r="D452" t="s">
        <v>37</v>
      </c>
      <c r="E452">
        <v>9</v>
      </c>
      <c r="F452" s="6">
        <v>1071</v>
      </c>
      <c r="G452" s="6">
        <v>421.33140000000003</v>
      </c>
    </row>
    <row r="453" spans="1:7" x14ac:dyDescent="0.35">
      <c r="A453" s="5">
        <v>39083</v>
      </c>
      <c r="B453" t="s">
        <v>42</v>
      </c>
      <c r="C453" t="s">
        <v>41</v>
      </c>
      <c r="D453" t="s">
        <v>38</v>
      </c>
      <c r="E453">
        <v>6</v>
      </c>
      <c r="F453" s="6">
        <v>984</v>
      </c>
      <c r="G453" s="6">
        <v>314.28960000000001</v>
      </c>
    </row>
    <row r="454" spans="1:7" x14ac:dyDescent="0.35">
      <c r="A454" s="5">
        <v>39114</v>
      </c>
      <c r="B454" t="s">
        <v>42</v>
      </c>
      <c r="C454" t="s">
        <v>41</v>
      </c>
      <c r="D454" t="s">
        <v>38</v>
      </c>
      <c r="E454">
        <v>7</v>
      </c>
      <c r="F454" s="6">
        <v>931</v>
      </c>
      <c r="G454" s="6">
        <v>295.59250000000003</v>
      </c>
    </row>
    <row r="455" spans="1:7" x14ac:dyDescent="0.35">
      <c r="A455" s="5">
        <v>39142</v>
      </c>
      <c r="B455" t="s">
        <v>42</v>
      </c>
      <c r="C455" t="s">
        <v>41</v>
      </c>
      <c r="D455" t="s">
        <v>38</v>
      </c>
      <c r="E455">
        <v>9</v>
      </c>
      <c r="F455" s="6">
        <v>2583</v>
      </c>
      <c r="G455" s="6">
        <v>942.79499999999996</v>
      </c>
    </row>
    <row r="456" spans="1:7" x14ac:dyDescent="0.35">
      <c r="A456" s="5">
        <v>39173</v>
      </c>
      <c r="B456" t="s">
        <v>42</v>
      </c>
      <c r="C456" t="s">
        <v>41</v>
      </c>
      <c r="D456" t="s">
        <v>38</v>
      </c>
      <c r="E456">
        <v>8</v>
      </c>
      <c r="F456" s="6">
        <v>1872</v>
      </c>
      <c r="G456" s="6">
        <v>702.37439999999992</v>
      </c>
    </row>
    <row r="457" spans="1:7" x14ac:dyDescent="0.35">
      <c r="A457" s="5">
        <v>39203</v>
      </c>
      <c r="B457" t="s">
        <v>42</v>
      </c>
      <c r="C457" t="s">
        <v>41</v>
      </c>
      <c r="D457" t="s">
        <v>38</v>
      </c>
      <c r="E457">
        <v>10</v>
      </c>
      <c r="F457" s="6">
        <v>1030</v>
      </c>
      <c r="G457" s="6">
        <v>354.73199999999997</v>
      </c>
    </row>
    <row r="458" spans="1:7" x14ac:dyDescent="0.35">
      <c r="A458" s="5">
        <v>39234</v>
      </c>
      <c r="B458" t="s">
        <v>42</v>
      </c>
      <c r="C458" t="s">
        <v>41</v>
      </c>
      <c r="D458" t="s">
        <v>38</v>
      </c>
      <c r="E458">
        <v>10</v>
      </c>
      <c r="F458" s="6">
        <v>1740</v>
      </c>
      <c r="G458" s="6">
        <v>595.77599999999995</v>
      </c>
    </row>
    <row r="459" spans="1:7" x14ac:dyDescent="0.35">
      <c r="A459" s="5">
        <v>39264</v>
      </c>
      <c r="B459" t="s">
        <v>42</v>
      </c>
      <c r="C459" t="s">
        <v>41</v>
      </c>
      <c r="D459" t="s">
        <v>38</v>
      </c>
      <c r="E459">
        <v>7</v>
      </c>
      <c r="F459" s="6">
        <v>1267</v>
      </c>
      <c r="G459" s="6">
        <v>418.49009999999998</v>
      </c>
    </row>
    <row r="460" spans="1:7" x14ac:dyDescent="0.35">
      <c r="A460" s="5">
        <v>39295</v>
      </c>
      <c r="B460" t="s">
        <v>42</v>
      </c>
      <c r="C460" t="s">
        <v>41</v>
      </c>
      <c r="D460" t="s">
        <v>38</v>
      </c>
      <c r="E460">
        <v>8</v>
      </c>
      <c r="F460" s="6">
        <v>1968</v>
      </c>
      <c r="G460" s="6">
        <v>793.49760000000003</v>
      </c>
    </row>
    <row r="461" spans="1:7" x14ac:dyDescent="0.35">
      <c r="A461" s="5">
        <v>39326</v>
      </c>
      <c r="B461" t="s">
        <v>42</v>
      </c>
      <c r="C461" t="s">
        <v>41</v>
      </c>
      <c r="D461" t="s">
        <v>38</v>
      </c>
      <c r="E461">
        <v>6</v>
      </c>
      <c r="F461" s="6">
        <v>954</v>
      </c>
      <c r="G461" s="6">
        <v>402.77880000000005</v>
      </c>
    </row>
    <row r="462" spans="1:7" x14ac:dyDescent="0.35">
      <c r="A462" s="5">
        <v>39356</v>
      </c>
      <c r="B462" t="s">
        <v>42</v>
      </c>
      <c r="C462" t="s">
        <v>41</v>
      </c>
      <c r="D462" t="s">
        <v>38</v>
      </c>
      <c r="E462">
        <v>6</v>
      </c>
      <c r="F462" s="6">
        <v>1626</v>
      </c>
      <c r="G462" s="6">
        <v>561.62040000000002</v>
      </c>
    </row>
    <row r="463" spans="1:7" x14ac:dyDescent="0.35">
      <c r="A463" s="5">
        <v>39387</v>
      </c>
      <c r="B463" t="s">
        <v>42</v>
      </c>
      <c r="C463" t="s">
        <v>41</v>
      </c>
      <c r="D463" t="s">
        <v>38</v>
      </c>
      <c r="E463">
        <v>7</v>
      </c>
      <c r="F463" s="6">
        <v>1085</v>
      </c>
      <c r="G463" s="6">
        <v>458.62950000000001</v>
      </c>
    </row>
    <row r="464" spans="1:7" x14ac:dyDescent="0.35">
      <c r="A464" s="5">
        <v>39417</v>
      </c>
      <c r="B464" t="s">
        <v>42</v>
      </c>
      <c r="C464" t="s">
        <v>41</v>
      </c>
      <c r="D464" t="s">
        <v>38</v>
      </c>
      <c r="E464">
        <v>8</v>
      </c>
      <c r="F464" s="6">
        <v>2328</v>
      </c>
      <c r="G464" s="6">
        <v>729.36240000000009</v>
      </c>
    </row>
    <row r="465" spans="1:7" x14ac:dyDescent="0.35">
      <c r="A465" s="5">
        <v>39448</v>
      </c>
      <c r="B465" t="s">
        <v>42</v>
      </c>
      <c r="C465" t="s">
        <v>41</v>
      </c>
      <c r="D465" t="s">
        <v>38</v>
      </c>
      <c r="E465">
        <v>8</v>
      </c>
      <c r="F465" s="6">
        <v>1800</v>
      </c>
      <c r="G465" s="6">
        <v>734.22</v>
      </c>
    </row>
    <row r="466" spans="1:7" x14ac:dyDescent="0.35">
      <c r="A466" s="5">
        <v>39479</v>
      </c>
      <c r="B466" t="s">
        <v>42</v>
      </c>
      <c r="C466" t="s">
        <v>41</v>
      </c>
      <c r="D466" t="s">
        <v>38</v>
      </c>
      <c r="E466">
        <v>6</v>
      </c>
      <c r="F466" s="6">
        <v>1194</v>
      </c>
      <c r="G466" s="6">
        <v>439.86959999999999</v>
      </c>
    </row>
    <row r="467" spans="1:7" x14ac:dyDescent="0.35">
      <c r="A467" s="5">
        <v>39508</v>
      </c>
      <c r="B467" t="s">
        <v>42</v>
      </c>
      <c r="C467" t="s">
        <v>41</v>
      </c>
      <c r="D467" t="s">
        <v>38</v>
      </c>
      <c r="E467">
        <v>6</v>
      </c>
      <c r="F467" s="6">
        <v>1650</v>
      </c>
      <c r="G467" s="6">
        <v>694.65</v>
      </c>
    </row>
    <row r="468" spans="1:7" x14ac:dyDescent="0.35">
      <c r="A468" s="5">
        <v>39539</v>
      </c>
      <c r="B468" t="s">
        <v>42</v>
      </c>
      <c r="C468" t="s">
        <v>41</v>
      </c>
      <c r="D468" t="s">
        <v>38</v>
      </c>
      <c r="E468">
        <v>6</v>
      </c>
      <c r="F468" s="6">
        <v>1506</v>
      </c>
      <c r="G468" s="6">
        <v>476.19719999999995</v>
      </c>
    </row>
    <row r="469" spans="1:7" x14ac:dyDescent="0.35">
      <c r="A469" s="5">
        <v>39569</v>
      </c>
      <c r="B469" t="s">
        <v>42</v>
      </c>
      <c r="C469" t="s">
        <v>41</v>
      </c>
      <c r="D469" t="s">
        <v>38</v>
      </c>
      <c r="E469">
        <v>10</v>
      </c>
      <c r="F469" s="6">
        <v>1710</v>
      </c>
      <c r="G469" s="6">
        <v>646.20900000000006</v>
      </c>
    </row>
    <row r="470" spans="1:7" x14ac:dyDescent="0.35">
      <c r="A470" s="5">
        <v>39600</v>
      </c>
      <c r="B470" t="s">
        <v>42</v>
      </c>
      <c r="C470" t="s">
        <v>41</v>
      </c>
      <c r="D470" t="s">
        <v>38</v>
      </c>
      <c r="E470">
        <v>7</v>
      </c>
      <c r="F470" s="6">
        <v>1750</v>
      </c>
      <c r="G470" s="6">
        <v>616.69999999999993</v>
      </c>
    </row>
    <row r="471" spans="1:7" x14ac:dyDescent="0.35">
      <c r="A471" s="5">
        <v>39630</v>
      </c>
      <c r="B471" t="s">
        <v>42</v>
      </c>
      <c r="C471" t="s">
        <v>41</v>
      </c>
      <c r="D471" t="s">
        <v>38</v>
      </c>
      <c r="E471">
        <v>6</v>
      </c>
      <c r="F471" s="6">
        <v>852</v>
      </c>
      <c r="G471" s="6">
        <v>367.63799999999998</v>
      </c>
    </row>
    <row r="472" spans="1:7" x14ac:dyDescent="0.35">
      <c r="A472" s="5">
        <v>39661</v>
      </c>
      <c r="B472" t="s">
        <v>42</v>
      </c>
      <c r="C472" t="s">
        <v>41</v>
      </c>
      <c r="D472" t="s">
        <v>38</v>
      </c>
      <c r="E472">
        <v>6</v>
      </c>
      <c r="F472" s="6">
        <v>720</v>
      </c>
      <c r="G472" s="6">
        <v>272.30399999999997</v>
      </c>
    </row>
    <row r="473" spans="1:7" x14ac:dyDescent="0.35">
      <c r="A473" s="5">
        <v>39692</v>
      </c>
      <c r="B473" t="s">
        <v>42</v>
      </c>
      <c r="C473" t="s">
        <v>41</v>
      </c>
      <c r="D473" t="s">
        <v>38</v>
      </c>
      <c r="E473">
        <v>9</v>
      </c>
      <c r="F473" s="6">
        <v>1647</v>
      </c>
      <c r="G473" s="6">
        <v>698.65740000000005</v>
      </c>
    </row>
    <row r="474" spans="1:7" x14ac:dyDescent="0.35">
      <c r="A474" s="5">
        <v>39722</v>
      </c>
      <c r="B474" t="s">
        <v>42</v>
      </c>
      <c r="C474" t="s">
        <v>41</v>
      </c>
      <c r="D474" t="s">
        <v>38</v>
      </c>
      <c r="E474">
        <v>6</v>
      </c>
      <c r="F474" s="6">
        <v>1158</v>
      </c>
      <c r="G474" s="6">
        <v>355.39019999999999</v>
      </c>
    </row>
    <row r="475" spans="1:7" x14ac:dyDescent="0.35">
      <c r="A475" s="5">
        <v>39753</v>
      </c>
      <c r="B475" t="s">
        <v>42</v>
      </c>
      <c r="C475" t="s">
        <v>41</v>
      </c>
      <c r="D475" t="s">
        <v>38</v>
      </c>
      <c r="E475">
        <v>10</v>
      </c>
      <c r="F475" s="6">
        <v>1390</v>
      </c>
      <c r="G475" s="6">
        <v>548.21600000000001</v>
      </c>
    </row>
    <row r="476" spans="1:7" x14ac:dyDescent="0.35">
      <c r="A476" s="5">
        <v>39783</v>
      </c>
      <c r="B476" t="s">
        <v>42</v>
      </c>
      <c r="C476" t="s">
        <v>41</v>
      </c>
      <c r="D476" t="s">
        <v>38</v>
      </c>
      <c r="E476">
        <v>8</v>
      </c>
      <c r="F476" s="6">
        <v>1864</v>
      </c>
      <c r="G476" s="6">
        <v>604.49519999999995</v>
      </c>
    </row>
    <row r="477" spans="1:7" x14ac:dyDescent="0.35">
      <c r="A477" s="5">
        <v>39814</v>
      </c>
      <c r="B477" t="s">
        <v>42</v>
      </c>
      <c r="C477" t="s">
        <v>41</v>
      </c>
      <c r="D477" t="s">
        <v>38</v>
      </c>
      <c r="E477">
        <v>10</v>
      </c>
      <c r="F477" s="6">
        <v>1430</v>
      </c>
      <c r="G477" s="6">
        <v>534.39099999999996</v>
      </c>
    </row>
    <row r="478" spans="1:7" x14ac:dyDescent="0.35">
      <c r="A478" s="5">
        <v>39845</v>
      </c>
      <c r="B478" t="s">
        <v>42</v>
      </c>
      <c r="C478" t="s">
        <v>41</v>
      </c>
      <c r="D478" t="s">
        <v>38</v>
      </c>
      <c r="E478">
        <v>9</v>
      </c>
      <c r="F478" s="6">
        <v>1773</v>
      </c>
      <c r="G478" s="6">
        <v>655.83270000000005</v>
      </c>
    </row>
    <row r="479" spans="1:7" x14ac:dyDescent="0.35">
      <c r="A479" s="5">
        <v>39873</v>
      </c>
      <c r="B479" t="s">
        <v>42</v>
      </c>
      <c r="C479" t="s">
        <v>41</v>
      </c>
      <c r="D479" t="s">
        <v>38</v>
      </c>
      <c r="E479">
        <v>9</v>
      </c>
      <c r="F479" s="6">
        <v>2673</v>
      </c>
      <c r="G479" s="6">
        <v>1150.7265</v>
      </c>
    </row>
    <row r="480" spans="1:7" x14ac:dyDescent="0.35">
      <c r="A480" s="5">
        <v>39904</v>
      </c>
      <c r="B480" t="s">
        <v>42</v>
      </c>
      <c r="C480" t="s">
        <v>41</v>
      </c>
      <c r="D480" t="s">
        <v>38</v>
      </c>
      <c r="E480">
        <v>7</v>
      </c>
      <c r="F480" s="6">
        <v>1022</v>
      </c>
      <c r="G480" s="6">
        <v>449.16899999999998</v>
      </c>
    </row>
    <row r="481" spans="1:7" x14ac:dyDescent="0.35">
      <c r="A481" s="5">
        <v>39934</v>
      </c>
      <c r="B481" t="s">
        <v>42</v>
      </c>
      <c r="C481" t="s">
        <v>41</v>
      </c>
      <c r="D481" t="s">
        <v>38</v>
      </c>
      <c r="E481">
        <v>6</v>
      </c>
      <c r="F481" s="6">
        <v>1536</v>
      </c>
      <c r="G481" s="6">
        <v>596.42879999999991</v>
      </c>
    </row>
    <row r="482" spans="1:7" x14ac:dyDescent="0.35">
      <c r="A482" s="5">
        <v>39965</v>
      </c>
      <c r="B482" t="s">
        <v>42</v>
      </c>
      <c r="C482" t="s">
        <v>41</v>
      </c>
      <c r="D482" t="s">
        <v>38</v>
      </c>
      <c r="E482">
        <v>10</v>
      </c>
      <c r="F482" s="6">
        <v>1660</v>
      </c>
      <c r="G482" s="6">
        <v>544.48</v>
      </c>
    </row>
    <row r="483" spans="1:7" x14ac:dyDescent="0.35">
      <c r="A483" s="5">
        <v>39083</v>
      </c>
      <c r="B483" t="s">
        <v>42</v>
      </c>
      <c r="C483" t="s">
        <v>41</v>
      </c>
      <c r="D483" t="s">
        <v>40</v>
      </c>
      <c r="E483">
        <v>7</v>
      </c>
      <c r="F483" s="6">
        <v>917</v>
      </c>
      <c r="G483" s="6">
        <v>403.38830000000002</v>
      </c>
    </row>
    <row r="484" spans="1:7" x14ac:dyDescent="0.35">
      <c r="A484" s="5">
        <v>39114</v>
      </c>
      <c r="B484" t="s">
        <v>42</v>
      </c>
      <c r="C484" t="s">
        <v>41</v>
      </c>
      <c r="D484" t="s">
        <v>40</v>
      </c>
      <c r="E484">
        <v>9</v>
      </c>
      <c r="F484" s="6">
        <v>1386</v>
      </c>
      <c r="G484" s="6">
        <v>466.52760000000001</v>
      </c>
    </row>
    <row r="485" spans="1:7" x14ac:dyDescent="0.35">
      <c r="A485" s="5">
        <v>39142</v>
      </c>
      <c r="B485" t="s">
        <v>42</v>
      </c>
      <c r="C485" t="s">
        <v>41</v>
      </c>
      <c r="D485" t="s">
        <v>40</v>
      </c>
      <c r="E485">
        <v>10</v>
      </c>
      <c r="F485" s="6">
        <v>1140</v>
      </c>
      <c r="G485" s="6">
        <v>351.91799999999995</v>
      </c>
    </row>
    <row r="486" spans="1:7" x14ac:dyDescent="0.35">
      <c r="A486" s="5">
        <v>39173</v>
      </c>
      <c r="B486" t="s">
        <v>42</v>
      </c>
      <c r="C486" t="s">
        <v>41</v>
      </c>
      <c r="D486" t="s">
        <v>40</v>
      </c>
      <c r="E486">
        <v>8</v>
      </c>
      <c r="F486" s="6">
        <v>800</v>
      </c>
      <c r="G486" s="6">
        <v>288.64</v>
      </c>
    </row>
    <row r="487" spans="1:7" x14ac:dyDescent="0.35">
      <c r="A487" s="5">
        <v>39203</v>
      </c>
      <c r="B487" t="s">
        <v>42</v>
      </c>
      <c r="C487" t="s">
        <v>41</v>
      </c>
      <c r="D487" t="s">
        <v>40</v>
      </c>
      <c r="E487">
        <v>7</v>
      </c>
      <c r="F487" s="6">
        <v>1043</v>
      </c>
      <c r="G487" s="6">
        <v>345.65019999999998</v>
      </c>
    </row>
    <row r="488" spans="1:7" x14ac:dyDescent="0.35">
      <c r="A488" s="5">
        <v>39234</v>
      </c>
      <c r="B488" t="s">
        <v>42</v>
      </c>
      <c r="C488" t="s">
        <v>41</v>
      </c>
      <c r="D488" t="s">
        <v>40</v>
      </c>
      <c r="E488">
        <v>10</v>
      </c>
      <c r="F488" s="6">
        <v>2750</v>
      </c>
      <c r="G488" s="6">
        <v>1006.225</v>
      </c>
    </row>
    <row r="489" spans="1:7" x14ac:dyDescent="0.35">
      <c r="A489" s="5">
        <v>39264</v>
      </c>
      <c r="B489" t="s">
        <v>42</v>
      </c>
      <c r="C489" t="s">
        <v>41</v>
      </c>
      <c r="D489" t="s">
        <v>40</v>
      </c>
      <c r="E489">
        <v>6</v>
      </c>
      <c r="F489" s="6">
        <v>1110</v>
      </c>
      <c r="G489" s="6">
        <v>409.923</v>
      </c>
    </row>
    <row r="490" spans="1:7" x14ac:dyDescent="0.35">
      <c r="A490" s="5">
        <v>39295</v>
      </c>
      <c r="B490" t="s">
        <v>42</v>
      </c>
      <c r="C490" t="s">
        <v>41</v>
      </c>
      <c r="D490" t="s">
        <v>40</v>
      </c>
      <c r="E490">
        <v>10</v>
      </c>
      <c r="F490" s="6">
        <v>2260</v>
      </c>
      <c r="G490" s="6">
        <v>899.70600000000002</v>
      </c>
    </row>
    <row r="491" spans="1:7" x14ac:dyDescent="0.35">
      <c r="A491" s="5">
        <v>39326</v>
      </c>
      <c r="B491" t="s">
        <v>42</v>
      </c>
      <c r="C491" t="s">
        <v>41</v>
      </c>
      <c r="D491" t="s">
        <v>40</v>
      </c>
      <c r="E491">
        <v>6</v>
      </c>
      <c r="F491" s="6">
        <v>810</v>
      </c>
      <c r="G491" s="6">
        <v>304.31700000000001</v>
      </c>
    </row>
    <row r="492" spans="1:7" x14ac:dyDescent="0.35">
      <c r="A492" s="5">
        <v>39356</v>
      </c>
      <c r="B492" t="s">
        <v>42</v>
      </c>
      <c r="C492" t="s">
        <v>41</v>
      </c>
      <c r="D492" t="s">
        <v>40</v>
      </c>
      <c r="E492">
        <v>9</v>
      </c>
      <c r="F492" s="6">
        <v>1818</v>
      </c>
      <c r="G492" s="6">
        <v>723.74580000000003</v>
      </c>
    </row>
    <row r="493" spans="1:7" x14ac:dyDescent="0.35">
      <c r="A493" s="5">
        <v>39387</v>
      </c>
      <c r="B493" t="s">
        <v>42</v>
      </c>
      <c r="C493" t="s">
        <v>41</v>
      </c>
      <c r="D493" t="s">
        <v>40</v>
      </c>
      <c r="E493">
        <v>9</v>
      </c>
      <c r="F493" s="6">
        <v>2682</v>
      </c>
      <c r="G493" s="6">
        <v>970.34760000000006</v>
      </c>
    </row>
    <row r="494" spans="1:7" x14ac:dyDescent="0.35">
      <c r="A494" s="5">
        <v>39417</v>
      </c>
      <c r="B494" t="s">
        <v>42</v>
      </c>
      <c r="C494" t="s">
        <v>41</v>
      </c>
      <c r="D494" t="s">
        <v>40</v>
      </c>
      <c r="E494">
        <v>8</v>
      </c>
      <c r="F494" s="6">
        <v>1168</v>
      </c>
      <c r="G494" s="6">
        <v>391.04640000000001</v>
      </c>
    </row>
    <row r="495" spans="1:7" x14ac:dyDescent="0.35">
      <c r="A495" s="5">
        <v>39448</v>
      </c>
      <c r="B495" t="s">
        <v>42</v>
      </c>
      <c r="C495" t="s">
        <v>41</v>
      </c>
      <c r="D495" t="s">
        <v>40</v>
      </c>
      <c r="E495">
        <v>6</v>
      </c>
      <c r="F495" s="6">
        <v>1074</v>
      </c>
      <c r="G495" s="6">
        <v>447.21359999999999</v>
      </c>
    </row>
    <row r="496" spans="1:7" x14ac:dyDescent="0.35">
      <c r="A496" s="5">
        <v>39479</v>
      </c>
      <c r="B496" t="s">
        <v>42</v>
      </c>
      <c r="C496" t="s">
        <v>41</v>
      </c>
      <c r="D496" t="s">
        <v>40</v>
      </c>
      <c r="E496">
        <v>9</v>
      </c>
      <c r="F496" s="6">
        <v>1728</v>
      </c>
      <c r="G496" s="6">
        <v>666.14400000000001</v>
      </c>
    </row>
    <row r="497" spans="1:7" x14ac:dyDescent="0.35">
      <c r="A497" s="5">
        <v>39508</v>
      </c>
      <c r="B497" t="s">
        <v>42</v>
      </c>
      <c r="C497" t="s">
        <v>41</v>
      </c>
      <c r="D497" t="s">
        <v>40</v>
      </c>
      <c r="E497">
        <v>6</v>
      </c>
      <c r="F497" s="6">
        <v>924</v>
      </c>
      <c r="G497" s="6">
        <v>387.98759999999999</v>
      </c>
    </row>
    <row r="498" spans="1:7" x14ac:dyDescent="0.35">
      <c r="A498" s="5">
        <v>39539</v>
      </c>
      <c r="B498" t="s">
        <v>42</v>
      </c>
      <c r="C498" t="s">
        <v>41</v>
      </c>
      <c r="D498" t="s">
        <v>40</v>
      </c>
      <c r="E498">
        <v>10</v>
      </c>
      <c r="F498" s="6">
        <v>2740</v>
      </c>
      <c r="G498" s="6">
        <v>1167.5139999999999</v>
      </c>
    </row>
    <row r="499" spans="1:7" x14ac:dyDescent="0.35">
      <c r="A499" s="5">
        <v>39569</v>
      </c>
      <c r="B499" t="s">
        <v>42</v>
      </c>
      <c r="C499" t="s">
        <v>41</v>
      </c>
      <c r="D499" t="s">
        <v>40</v>
      </c>
      <c r="E499">
        <v>7</v>
      </c>
      <c r="F499" s="6">
        <v>1862</v>
      </c>
      <c r="G499" s="6">
        <v>713.70459999999991</v>
      </c>
    </row>
    <row r="500" spans="1:7" x14ac:dyDescent="0.35">
      <c r="A500" s="5">
        <v>39600</v>
      </c>
      <c r="B500" t="s">
        <v>42</v>
      </c>
      <c r="C500" t="s">
        <v>41</v>
      </c>
      <c r="D500" t="s">
        <v>40</v>
      </c>
      <c r="E500">
        <v>10</v>
      </c>
      <c r="F500" s="6">
        <v>1850</v>
      </c>
      <c r="G500" s="6">
        <v>821.4</v>
      </c>
    </row>
    <row r="501" spans="1:7" x14ac:dyDescent="0.35">
      <c r="A501" s="5">
        <v>39630</v>
      </c>
      <c r="B501" t="s">
        <v>42</v>
      </c>
      <c r="C501" t="s">
        <v>41</v>
      </c>
      <c r="D501" t="s">
        <v>40</v>
      </c>
      <c r="E501">
        <v>6</v>
      </c>
      <c r="F501" s="6">
        <v>1104</v>
      </c>
      <c r="G501" s="6">
        <v>452.64</v>
      </c>
    </row>
    <row r="502" spans="1:7" x14ac:dyDescent="0.35">
      <c r="A502" s="5">
        <v>39661</v>
      </c>
      <c r="B502" t="s">
        <v>42</v>
      </c>
      <c r="C502" t="s">
        <v>41</v>
      </c>
      <c r="D502" t="s">
        <v>40</v>
      </c>
      <c r="E502">
        <v>7</v>
      </c>
      <c r="F502" s="6">
        <v>1302</v>
      </c>
      <c r="G502" s="6">
        <v>499.44720000000001</v>
      </c>
    </row>
    <row r="503" spans="1:7" x14ac:dyDescent="0.35">
      <c r="A503" s="5">
        <v>39692</v>
      </c>
      <c r="B503" t="s">
        <v>42</v>
      </c>
      <c r="C503" t="s">
        <v>41</v>
      </c>
      <c r="D503" t="s">
        <v>40</v>
      </c>
      <c r="E503">
        <v>9</v>
      </c>
      <c r="F503" s="6">
        <v>909</v>
      </c>
      <c r="G503" s="6">
        <v>396.41489999999999</v>
      </c>
    </row>
    <row r="504" spans="1:7" x14ac:dyDescent="0.35">
      <c r="A504" s="5">
        <v>39722</v>
      </c>
      <c r="B504" t="s">
        <v>42</v>
      </c>
      <c r="C504" t="s">
        <v>41</v>
      </c>
      <c r="D504" t="s">
        <v>40</v>
      </c>
      <c r="E504">
        <v>9</v>
      </c>
      <c r="F504" s="6">
        <v>1971</v>
      </c>
      <c r="G504" s="6">
        <v>818.16210000000001</v>
      </c>
    </row>
    <row r="505" spans="1:7" x14ac:dyDescent="0.35">
      <c r="A505" s="5">
        <v>39753</v>
      </c>
      <c r="B505" t="s">
        <v>42</v>
      </c>
      <c r="C505" t="s">
        <v>41</v>
      </c>
      <c r="D505" t="s">
        <v>40</v>
      </c>
      <c r="E505">
        <v>10</v>
      </c>
      <c r="F505" s="6">
        <v>2090</v>
      </c>
      <c r="G505" s="6">
        <v>852.51099999999997</v>
      </c>
    </row>
    <row r="506" spans="1:7" x14ac:dyDescent="0.35">
      <c r="A506" s="5">
        <v>39783</v>
      </c>
      <c r="B506" t="s">
        <v>42</v>
      </c>
      <c r="C506" t="s">
        <v>41</v>
      </c>
      <c r="D506" t="s">
        <v>40</v>
      </c>
      <c r="E506">
        <v>9</v>
      </c>
      <c r="F506" s="6">
        <v>2007</v>
      </c>
      <c r="G506" s="6">
        <v>631.60289999999998</v>
      </c>
    </row>
    <row r="507" spans="1:7" x14ac:dyDescent="0.35">
      <c r="A507" s="5">
        <v>39814</v>
      </c>
      <c r="B507" t="s">
        <v>42</v>
      </c>
      <c r="C507" t="s">
        <v>41</v>
      </c>
      <c r="D507" t="s">
        <v>40</v>
      </c>
      <c r="E507">
        <v>7</v>
      </c>
      <c r="F507" s="6">
        <v>2072</v>
      </c>
      <c r="G507" s="6">
        <v>749.64960000000008</v>
      </c>
    </row>
    <row r="508" spans="1:7" x14ac:dyDescent="0.35">
      <c r="A508" s="5">
        <v>39845</v>
      </c>
      <c r="B508" t="s">
        <v>42</v>
      </c>
      <c r="C508" t="s">
        <v>41</v>
      </c>
      <c r="D508" t="s">
        <v>40</v>
      </c>
      <c r="E508">
        <v>6</v>
      </c>
      <c r="F508" s="6">
        <v>768</v>
      </c>
      <c r="G508" s="6">
        <v>328.85760000000005</v>
      </c>
    </row>
    <row r="509" spans="1:7" x14ac:dyDescent="0.35">
      <c r="A509" s="5">
        <v>39873</v>
      </c>
      <c r="B509" t="s">
        <v>42</v>
      </c>
      <c r="C509" t="s">
        <v>41</v>
      </c>
      <c r="D509" t="s">
        <v>40</v>
      </c>
      <c r="E509">
        <v>9</v>
      </c>
      <c r="F509" s="6">
        <v>2502</v>
      </c>
      <c r="G509" s="6">
        <v>754.35299999999995</v>
      </c>
    </row>
    <row r="510" spans="1:7" x14ac:dyDescent="0.35">
      <c r="A510" s="5">
        <v>39904</v>
      </c>
      <c r="B510" t="s">
        <v>42</v>
      </c>
      <c r="C510" t="s">
        <v>41</v>
      </c>
      <c r="D510" t="s">
        <v>40</v>
      </c>
      <c r="E510">
        <v>9</v>
      </c>
      <c r="F510" s="6">
        <v>1098</v>
      </c>
      <c r="G510" s="6">
        <v>417.1302</v>
      </c>
    </row>
    <row r="511" spans="1:7" x14ac:dyDescent="0.35">
      <c r="A511" s="5">
        <v>39934</v>
      </c>
      <c r="B511" t="s">
        <v>42</v>
      </c>
      <c r="C511" t="s">
        <v>41</v>
      </c>
      <c r="D511" t="s">
        <v>40</v>
      </c>
      <c r="E511">
        <v>7</v>
      </c>
      <c r="F511" s="6">
        <v>756</v>
      </c>
      <c r="G511" s="6">
        <v>317.97359999999998</v>
      </c>
    </row>
    <row r="512" spans="1:7" x14ac:dyDescent="0.35">
      <c r="A512" s="5">
        <v>39965</v>
      </c>
      <c r="B512" t="s">
        <v>42</v>
      </c>
      <c r="C512" t="s">
        <v>41</v>
      </c>
      <c r="D512" t="s">
        <v>40</v>
      </c>
      <c r="E512">
        <v>8</v>
      </c>
      <c r="F512" s="6">
        <v>1296</v>
      </c>
      <c r="G512" s="6">
        <v>444.00960000000003</v>
      </c>
    </row>
    <row r="513" spans="1:7" x14ac:dyDescent="0.35">
      <c r="A513" s="5">
        <v>39083</v>
      </c>
      <c r="B513" t="s">
        <v>42</v>
      </c>
      <c r="C513" t="s">
        <v>41</v>
      </c>
      <c r="D513" t="s">
        <v>37</v>
      </c>
      <c r="E513">
        <v>7</v>
      </c>
      <c r="F513" s="6">
        <v>1939</v>
      </c>
      <c r="G513" s="6">
        <v>760.47579999999994</v>
      </c>
    </row>
    <row r="514" spans="1:7" x14ac:dyDescent="0.35">
      <c r="A514" s="5">
        <v>39114</v>
      </c>
      <c r="B514" t="s">
        <v>42</v>
      </c>
      <c r="C514" t="s">
        <v>41</v>
      </c>
      <c r="D514" t="s">
        <v>37</v>
      </c>
      <c r="E514">
        <v>6</v>
      </c>
      <c r="F514" s="6">
        <v>1608</v>
      </c>
      <c r="G514" s="6">
        <v>692.72640000000001</v>
      </c>
    </row>
    <row r="515" spans="1:7" x14ac:dyDescent="0.35">
      <c r="A515" s="5">
        <v>39142</v>
      </c>
      <c r="B515" t="s">
        <v>42</v>
      </c>
      <c r="C515" t="s">
        <v>41</v>
      </c>
      <c r="D515" t="s">
        <v>37</v>
      </c>
      <c r="E515">
        <v>9</v>
      </c>
      <c r="F515" s="6">
        <v>2205</v>
      </c>
      <c r="G515" s="6">
        <v>935.80200000000002</v>
      </c>
    </row>
    <row r="516" spans="1:7" x14ac:dyDescent="0.35">
      <c r="A516" s="5">
        <v>39173</v>
      </c>
      <c r="B516" t="s">
        <v>42</v>
      </c>
      <c r="C516" t="s">
        <v>41</v>
      </c>
      <c r="D516" t="s">
        <v>37</v>
      </c>
      <c r="E516">
        <v>10</v>
      </c>
      <c r="F516" s="6">
        <v>2460</v>
      </c>
      <c r="G516" s="6">
        <v>827.79000000000008</v>
      </c>
    </row>
    <row r="517" spans="1:7" x14ac:dyDescent="0.35">
      <c r="A517" s="5">
        <v>39203</v>
      </c>
      <c r="B517" t="s">
        <v>42</v>
      </c>
      <c r="C517" t="s">
        <v>41</v>
      </c>
      <c r="D517" t="s">
        <v>37</v>
      </c>
      <c r="E517">
        <v>8</v>
      </c>
      <c r="F517" s="6">
        <v>1896</v>
      </c>
      <c r="G517" s="6">
        <v>680.28480000000002</v>
      </c>
    </row>
    <row r="518" spans="1:7" x14ac:dyDescent="0.35">
      <c r="A518" s="5">
        <v>39234</v>
      </c>
      <c r="B518" t="s">
        <v>42</v>
      </c>
      <c r="C518" t="s">
        <v>41</v>
      </c>
      <c r="D518" t="s">
        <v>37</v>
      </c>
      <c r="E518">
        <v>8</v>
      </c>
      <c r="F518" s="6">
        <v>1552</v>
      </c>
      <c r="G518" s="6">
        <v>661.30719999999997</v>
      </c>
    </row>
    <row r="519" spans="1:7" x14ac:dyDescent="0.35">
      <c r="A519" s="5">
        <v>39264</v>
      </c>
      <c r="B519" t="s">
        <v>42</v>
      </c>
      <c r="C519" t="s">
        <v>41</v>
      </c>
      <c r="D519" t="s">
        <v>37</v>
      </c>
      <c r="E519">
        <v>10</v>
      </c>
      <c r="F519" s="6">
        <v>2020</v>
      </c>
      <c r="G519" s="6">
        <v>691.44600000000003</v>
      </c>
    </row>
    <row r="520" spans="1:7" x14ac:dyDescent="0.35">
      <c r="A520" s="5">
        <v>39295</v>
      </c>
      <c r="B520" t="s">
        <v>42</v>
      </c>
      <c r="C520" t="s">
        <v>41</v>
      </c>
      <c r="D520" t="s">
        <v>37</v>
      </c>
      <c r="E520">
        <v>7</v>
      </c>
      <c r="F520" s="6">
        <v>1904</v>
      </c>
      <c r="G520" s="6">
        <v>653.45280000000002</v>
      </c>
    </row>
    <row r="521" spans="1:7" x14ac:dyDescent="0.35">
      <c r="A521" s="5">
        <v>39326</v>
      </c>
      <c r="B521" t="s">
        <v>42</v>
      </c>
      <c r="C521" t="s">
        <v>41</v>
      </c>
      <c r="D521" t="s">
        <v>37</v>
      </c>
      <c r="E521">
        <v>8</v>
      </c>
      <c r="F521" s="6">
        <v>1032</v>
      </c>
      <c r="G521" s="6">
        <v>330.65280000000001</v>
      </c>
    </row>
    <row r="522" spans="1:7" x14ac:dyDescent="0.35">
      <c r="A522" s="5">
        <v>39356</v>
      </c>
      <c r="B522" t="s">
        <v>42</v>
      </c>
      <c r="C522" t="s">
        <v>41</v>
      </c>
      <c r="D522" t="s">
        <v>37</v>
      </c>
      <c r="E522">
        <v>7</v>
      </c>
      <c r="F522" s="6">
        <v>1645</v>
      </c>
      <c r="G522" s="6">
        <v>685.96499999999992</v>
      </c>
    </row>
    <row r="523" spans="1:7" x14ac:dyDescent="0.35">
      <c r="A523" s="5">
        <v>39387</v>
      </c>
      <c r="B523" t="s">
        <v>42</v>
      </c>
      <c r="C523" t="s">
        <v>41</v>
      </c>
      <c r="D523" t="s">
        <v>37</v>
      </c>
      <c r="E523">
        <v>6</v>
      </c>
      <c r="F523" s="6">
        <v>1782</v>
      </c>
      <c r="G523" s="6">
        <v>663.61680000000001</v>
      </c>
    </row>
    <row r="524" spans="1:7" x14ac:dyDescent="0.35">
      <c r="A524" s="5">
        <v>39417</v>
      </c>
      <c r="B524" t="s">
        <v>42</v>
      </c>
      <c r="C524" t="s">
        <v>41</v>
      </c>
      <c r="D524" t="s">
        <v>37</v>
      </c>
      <c r="E524">
        <v>8</v>
      </c>
      <c r="F524" s="6">
        <v>952</v>
      </c>
      <c r="G524" s="6">
        <v>354.90559999999999</v>
      </c>
    </row>
    <row r="525" spans="1:7" x14ac:dyDescent="0.35">
      <c r="A525" s="5">
        <v>39448</v>
      </c>
      <c r="B525" t="s">
        <v>42</v>
      </c>
      <c r="C525" t="s">
        <v>41</v>
      </c>
      <c r="D525" t="s">
        <v>37</v>
      </c>
      <c r="E525">
        <v>7</v>
      </c>
      <c r="F525" s="6">
        <v>910</v>
      </c>
      <c r="G525" s="6">
        <v>381.92700000000002</v>
      </c>
    </row>
    <row r="526" spans="1:7" x14ac:dyDescent="0.35">
      <c r="A526" s="5">
        <v>39479</v>
      </c>
      <c r="B526" t="s">
        <v>42</v>
      </c>
      <c r="C526" t="s">
        <v>41</v>
      </c>
      <c r="D526" t="s">
        <v>37</v>
      </c>
      <c r="E526">
        <v>9</v>
      </c>
      <c r="F526" s="6">
        <v>1989</v>
      </c>
      <c r="G526" s="6">
        <v>615.7944</v>
      </c>
    </row>
    <row r="527" spans="1:7" x14ac:dyDescent="0.35">
      <c r="A527" s="5">
        <v>39508</v>
      </c>
      <c r="B527" t="s">
        <v>42</v>
      </c>
      <c r="C527" t="s">
        <v>41</v>
      </c>
      <c r="D527" t="s">
        <v>37</v>
      </c>
      <c r="E527">
        <v>8</v>
      </c>
      <c r="F527" s="6">
        <v>1440</v>
      </c>
      <c r="G527" s="6">
        <v>479.66399999999999</v>
      </c>
    </row>
    <row r="528" spans="1:7" x14ac:dyDescent="0.35">
      <c r="A528" s="5">
        <v>39539</v>
      </c>
      <c r="B528" t="s">
        <v>42</v>
      </c>
      <c r="C528" t="s">
        <v>41</v>
      </c>
      <c r="D528" t="s">
        <v>37</v>
      </c>
      <c r="E528">
        <v>7</v>
      </c>
      <c r="F528" s="6">
        <v>1456</v>
      </c>
      <c r="G528" s="6">
        <v>442.47840000000002</v>
      </c>
    </row>
    <row r="529" spans="1:7" x14ac:dyDescent="0.35">
      <c r="A529" s="5">
        <v>39569</v>
      </c>
      <c r="B529" t="s">
        <v>42</v>
      </c>
      <c r="C529" t="s">
        <v>41</v>
      </c>
      <c r="D529" t="s">
        <v>37</v>
      </c>
      <c r="E529">
        <v>6</v>
      </c>
      <c r="F529" s="6">
        <v>1638</v>
      </c>
      <c r="G529" s="6">
        <v>621.45720000000006</v>
      </c>
    </row>
    <row r="530" spans="1:7" x14ac:dyDescent="0.35">
      <c r="A530" s="5">
        <v>39600</v>
      </c>
      <c r="B530" t="s">
        <v>42</v>
      </c>
      <c r="C530" t="s">
        <v>41</v>
      </c>
      <c r="D530" t="s">
        <v>37</v>
      </c>
      <c r="E530">
        <v>7</v>
      </c>
      <c r="F530" s="6">
        <v>1659</v>
      </c>
      <c r="G530" s="6">
        <v>734.10749999999996</v>
      </c>
    </row>
    <row r="531" spans="1:7" x14ac:dyDescent="0.35">
      <c r="A531" s="5">
        <v>39630</v>
      </c>
      <c r="B531" t="s">
        <v>42</v>
      </c>
      <c r="C531" t="s">
        <v>41</v>
      </c>
      <c r="D531" t="s">
        <v>37</v>
      </c>
      <c r="E531">
        <v>9</v>
      </c>
      <c r="F531" s="6">
        <v>2358</v>
      </c>
      <c r="G531" s="6">
        <v>805.02119999999991</v>
      </c>
    </row>
    <row r="532" spans="1:7" x14ac:dyDescent="0.35">
      <c r="A532" s="5">
        <v>39661</v>
      </c>
      <c r="B532" t="s">
        <v>42</v>
      </c>
      <c r="C532" t="s">
        <v>41</v>
      </c>
      <c r="D532" t="s">
        <v>37</v>
      </c>
      <c r="E532">
        <v>6</v>
      </c>
      <c r="F532" s="6">
        <v>1368</v>
      </c>
      <c r="G532" s="6">
        <v>504.92879999999997</v>
      </c>
    </row>
    <row r="533" spans="1:7" x14ac:dyDescent="0.35">
      <c r="A533" s="5">
        <v>39692</v>
      </c>
      <c r="B533" t="s">
        <v>42</v>
      </c>
      <c r="C533" t="s">
        <v>41</v>
      </c>
      <c r="D533" t="s">
        <v>37</v>
      </c>
      <c r="E533">
        <v>7</v>
      </c>
      <c r="F533" s="6">
        <v>1036</v>
      </c>
      <c r="G533" s="6">
        <v>403.93640000000005</v>
      </c>
    </row>
    <row r="534" spans="1:7" x14ac:dyDescent="0.35">
      <c r="A534" s="5">
        <v>39722</v>
      </c>
      <c r="B534" t="s">
        <v>42</v>
      </c>
      <c r="C534" t="s">
        <v>41</v>
      </c>
      <c r="D534" t="s">
        <v>37</v>
      </c>
      <c r="E534">
        <v>9</v>
      </c>
      <c r="F534" s="6">
        <v>2637</v>
      </c>
      <c r="G534" s="6">
        <v>1096.992</v>
      </c>
    </row>
    <row r="535" spans="1:7" x14ac:dyDescent="0.35">
      <c r="A535" s="5">
        <v>39753</v>
      </c>
      <c r="B535" t="s">
        <v>42</v>
      </c>
      <c r="C535" t="s">
        <v>41</v>
      </c>
      <c r="D535" t="s">
        <v>37</v>
      </c>
      <c r="E535">
        <v>9</v>
      </c>
      <c r="F535" s="6">
        <v>1161</v>
      </c>
      <c r="G535" s="6">
        <v>445.7079</v>
      </c>
    </row>
    <row r="536" spans="1:7" x14ac:dyDescent="0.35">
      <c r="A536" s="5">
        <v>39783</v>
      </c>
      <c r="B536" t="s">
        <v>42</v>
      </c>
      <c r="C536" t="s">
        <v>41</v>
      </c>
      <c r="D536" t="s">
        <v>37</v>
      </c>
      <c r="E536">
        <v>8</v>
      </c>
      <c r="F536" s="6">
        <v>1976</v>
      </c>
      <c r="G536" s="6">
        <v>794.74720000000002</v>
      </c>
    </row>
    <row r="537" spans="1:7" x14ac:dyDescent="0.35">
      <c r="A537" s="5">
        <v>39814</v>
      </c>
      <c r="B537" t="s">
        <v>42</v>
      </c>
      <c r="C537" t="s">
        <v>41</v>
      </c>
      <c r="D537" t="s">
        <v>37</v>
      </c>
      <c r="E537">
        <v>9</v>
      </c>
      <c r="F537" s="6">
        <v>2034</v>
      </c>
      <c r="G537" s="6">
        <v>868.9248</v>
      </c>
    </row>
    <row r="538" spans="1:7" x14ac:dyDescent="0.35">
      <c r="A538" s="5">
        <v>39845</v>
      </c>
      <c r="B538" t="s">
        <v>42</v>
      </c>
      <c r="C538" t="s">
        <v>41</v>
      </c>
      <c r="D538" t="s">
        <v>37</v>
      </c>
      <c r="E538">
        <v>7</v>
      </c>
      <c r="F538" s="6">
        <v>882</v>
      </c>
      <c r="G538" s="6">
        <v>351.5652</v>
      </c>
    </row>
    <row r="539" spans="1:7" x14ac:dyDescent="0.35">
      <c r="A539" s="5">
        <v>39873</v>
      </c>
      <c r="B539" t="s">
        <v>42</v>
      </c>
      <c r="C539" t="s">
        <v>41</v>
      </c>
      <c r="D539" t="s">
        <v>37</v>
      </c>
      <c r="E539">
        <v>9</v>
      </c>
      <c r="F539" s="6">
        <v>1422</v>
      </c>
      <c r="G539" s="6">
        <v>578.75399999999991</v>
      </c>
    </row>
    <row r="540" spans="1:7" x14ac:dyDescent="0.35">
      <c r="A540" s="5">
        <v>39904</v>
      </c>
      <c r="B540" t="s">
        <v>42</v>
      </c>
      <c r="C540" t="s">
        <v>41</v>
      </c>
      <c r="D540" t="s">
        <v>37</v>
      </c>
      <c r="E540">
        <v>8</v>
      </c>
      <c r="F540" s="6">
        <v>1672</v>
      </c>
      <c r="G540" s="6">
        <v>575.33519999999999</v>
      </c>
    </row>
    <row r="541" spans="1:7" x14ac:dyDescent="0.35">
      <c r="A541" s="5">
        <v>39934</v>
      </c>
      <c r="B541" t="s">
        <v>42</v>
      </c>
      <c r="C541" t="s">
        <v>41</v>
      </c>
      <c r="D541" t="s">
        <v>37</v>
      </c>
      <c r="E541">
        <v>9</v>
      </c>
      <c r="F541" s="6">
        <v>2511</v>
      </c>
      <c r="G541" s="6">
        <v>759.32640000000004</v>
      </c>
    </row>
    <row r="542" spans="1:7" x14ac:dyDescent="0.35">
      <c r="A542" s="5">
        <v>39965</v>
      </c>
      <c r="B542" t="s">
        <v>42</v>
      </c>
      <c r="C542" t="s">
        <v>41</v>
      </c>
      <c r="D542" t="s">
        <v>37</v>
      </c>
      <c r="E542">
        <v>6</v>
      </c>
      <c r="F542" s="6">
        <v>714</v>
      </c>
      <c r="G542" s="6">
        <v>229.05119999999999</v>
      </c>
    </row>
    <row r="543" spans="1:7" x14ac:dyDescent="0.35">
      <c r="A543" s="5">
        <v>39083</v>
      </c>
      <c r="B543" t="s">
        <v>44</v>
      </c>
      <c r="C543" t="s">
        <v>36</v>
      </c>
      <c r="D543" t="s">
        <v>38</v>
      </c>
      <c r="E543">
        <v>9</v>
      </c>
      <c r="F543" s="6">
        <v>2232</v>
      </c>
      <c r="G543" s="6">
        <v>827.84879999999998</v>
      </c>
    </row>
    <row r="544" spans="1:7" x14ac:dyDescent="0.35">
      <c r="A544" s="5">
        <v>39114</v>
      </c>
      <c r="B544" t="s">
        <v>44</v>
      </c>
      <c r="C544" t="s">
        <v>36</v>
      </c>
      <c r="D544" t="s">
        <v>38</v>
      </c>
      <c r="E544">
        <v>6</v>
      </c>
      <c r="F544" s="6">
        <v>1470</v>
      </c>
      <c r="G544" s="6">
        <v>496.41899999999998</v>
      </c>
    </row>
    <row r="545" spans="1:7" x14ac:dyDescent="0.35">
      <c r="A545" s="5">
        <v>39142</v>
      </c>
      <c r="B545" t="s">
        <v>44</v>
      </c>
      <c r="C545" t="s">
        <v>36</v>
      </c>
      <c r="D545" t="s">
        <v>38</v>
      </c>
      <c r="E545">
        <v>6</v>
      </c>
      <c r="F545" s="6">
        <v>1044</v>
      </c>
      <c r="G545" s="6">
        <v>314.97480000000002</v>
      </c>
    </row>
    <row r="546" spans="1:7" x14ac:dyDescent="0.35">
      <c r="A546" s="5">
        <v>39173</v>
      </c>
      <c r="B546" t="s">
        <v>44</v>
      </c>
      <c r="C546" t="s">
        <v>36</v>
      </c>
      <c r="D546" t="s">
        <v>38</v>
      </c>
      <c r="E546">
        <v>8</v>
      </c>
      <c r="F546" s="6">
        <v>1192</v>
      </c>
      <c r="G546" s="6">
        <v>422.08720000000005</v>
      </c>
    </row>
    <row r="547" spans="1:7" x14ac:dyDescent="0.35">
      <c r="A547" s="5">
        <v>39203</v>
      </c>
      <c r="B547" t="s">
        <v>44</v>
      </c>
      <c r="C547" t="s">
        <v>36</v>
      </c>
      <c r="D547" t="s">
        <v>38</v>
      </c>
      <c r="E547">
        <v>9</v>
      </c>
      <c r="F547" s="6">
        <v>1314</v>
      </c>
      <c r="G547" s="6">
        <v>451.2276</v>
      </c>
    </row>
    <row r="548" spans="1:7" x14ac:dyDescent="0.35">
      <c r="A548" s="5">
        <v>39234</v>
      </c>
      <c r="B548" t="s">
        <v>44</v>
      </c>
      <c r="C548" t="s">
        <v>36</v>
      </c>
      <c r="D548" t="s">
        <v>38</v>
      </c>
      <c r="E548">
        <v>10</v>
      </c>
      <c r="F548" s="6">
        <v>1420</v>
      </c>
      <c r="G548" s="6">
        <v>574.24799999999993</v>
      </c>
    </row>
    <row r="549" spans="1:7" x14ac:dyDescent="0.35">
      <c r="A549" s="5">
        <v>39264</v>
      </c>
      <c r="B549" t="s">
        <v>44</v>
      </c>
      <c r="C549" t="s">
        <v>36</v>
      </c>
      <c r="D549" t="s">
        <v>38</v>
      </c>
      <c r="E549">
        <v>6</v>
      </c>
      <c r="F549" s="6">
        <v>792</v>
      </c>
      <c r="G549" s="6">
        <v>269.04239999999999</v>
      </c>
    </row>
    <row r="550" spans="1:7" x14ac:dyDescent="0.35">
      <c r="A550" s="5">
        <v>39295</v>
      </c>
      <c r="B550" t="s">
        <v>44</v>
      </c>
      <c r="C550" t="s">
        <v>36</v>
      </c>
      <c r="D550" t="s">
        <v>38</v>
      </c>
      <c r="E550">
        <v>6</v>
      </c>
      <c r="F550" s="6">
        <v>918</v>
      </c>
      <c r="G550" s="6">
        <v>361.9674</v>
      </c>
    </row>
    <row r="551" spans="1:7" x14ac:dyDescent="0.35">
      <c r="A551" s="5">
        <v>39326</v>
      </c>
      <c r="B551" t="s">
        <v>44</v>
      </c>
      <c r="C551" t="s">
        <v>36</v>
      </c>
      <c r="D551" t="s">
        <v>38</v>
      </c>
      <c r="E551">
        <v>8</v>
      </c>
      <c r="F551" s="6">
        <v>1384</v>
      </c>
      <c r="G551" s="6">
        <v>454.36719999999997</v>
      </c>
    </row>
    <row r="552" spans="1:7" x14ac:dyDescent="0.35">
      <c r="A552" s="5">
        <v>39356</v>
      </c>
      <c r="B552" t="s">
        <v>44</v>
      </c>
      <c r="C552" t="s">
        <v>36</v>
      </c>
      <c r="D552" t="s">
        <v>38</v>
      </c>
      <c r="E552">
        <v>6</v>
      </c>
      <c r="F552" s="6">
        <v>1134</v>
      </c>
      <c r="G552" s="6">
        <v>504.51660000000004</v>
      </c>
    </row>
    <row r="553" spans="1:7" x14ac:dyDescent="0.35">
      <c r="A553" s="5">
        <v>39387</v>
      </c>
      <c r="B553" t="s">
        <v>44</v>
      </c>
      <c r="C553" t="s">
        <v>36</v>
      </c>
      <c r="D553" t="s">
        <v>38</v>
      </c>
      <c r="E553">
        <v>10</v>
      </c>
      <c r="F553" s="6">
        <v>1170</v>
      </c>
      <c r="G553" s="6">
        <v>455.13</v>
      </c>
    </row>
    <row r="554" spans="1:7" x14ac:dyDescent="0.35">
      <c r="A554" s="5">
        <v>39417</v>
      </c>
      <c r="B554" t="s">
        <v>44</v>
      </c>
      <c r="C554" t="s">
        <v>36</v>
      </c>
      <c r="D554" t="s">
        <v>38</v>
      </c>
      <c r="E554">
        <v>10</v>
      </c>
      <c r="F554" s="6">
        <v>2100</v>
      </c>
      <c r="G554" s="6">
        <v>714.42</v>
      </c>
    </row>
    <row r="555" spans="1:7" x14ac:dyDescent="0.35">
      <c r="A555" s="5">
        <v>39448</v>
      </c>
      <c r="B555" t="s">
        <v>44</v>
      </c>
      <c r="C555" t="s">
        <v>36</v>
      </c>
      <c r="D555" t="s">
        <v>38</v>
      </c>
      <c r="E555">
        <v>6</v>
      </c>
      <c r="F555" s="6">
        <v>1392</v>
      </c>
      <c r="G555" s="6">
        <v>540.23519999999996</v>
      </c>
    </row>
    <row r="556" spans="1:7" x14ac:dyDescent="0.35">
      <c r="A556" s="5">
        <v>39479</v>
      </c>
      <c r="B556" t="s">
        <v>44</v>
      </c>
      <c r="C556" t="s">
        <v>36</v>
      </c>
      <c r="D556" t="s">
        <v>38</v>
      </c>
      <c r="E556">
        <v>8</v>
      </c>
      <c r="F556" s="6">
        <v>1176</v>
      </c>
      <c r="G556" s="6">
        <v>509.91359999999997</v>
      </c>
    </row>
    <row r="557" spans="1:7" x14ac:dyDescent="0.35">
      <c r="A557" s="5">
        <v>39508</v>
      </c>
      <c r="B557" t="s">
        <v>44</v>
      </c>
      <c r="C557" t="s">
        <v>36</v>
      </c>
      <c r="D557" t="s">
        <v>38</v>
      </c>
      <c r="E557">
        <v>6</v>
      </c>
      <c r="F557" s="6">
        <v>1704</v>
      </c>
      <c r="G557" s="6">
        <v>685.00800000000004</v>
      </c>
    </row>
    <row r="558" spans="1:7" x14ac:dyDescent="0.35">
      <c r="A558" s="5">
        <v>39539</v>
      </c>
      <c r="B558" t="s">
        <v>44</v>
      </c>
      <c r="C558" t="s">
        <v>36</v>
      </c>
      <c r="D558" t="s">
        <v>38</v>
      </c>
      <c r="E558">
        <v>8</v>
      </c>
      <c r="F558" s="6">
        <v>856</v>
      </c>
      <c r="G558" s="6">
        <v>267.928</v>
      </c>
    </row>
    <row r="559" spans="1:7" x14ac:dyDescent="0.35">
      <c r="A559" s="5">
        <v>39569</v>
      </c>
      <c r="B559" t="s">
        <v>44</v>
      </c>
      <c r="C559" t="s">
        <v>36</v>
      </c>
      <c r="D559" t="s">
        <v>38</v>
      </c>
      <c r="E559">
        <v>9</v>
      </c>
      <c r="F559" s="6">
        <v>2277</v>
      </c>
      <c r="G559" s="6">
        <v>969.77430000000004</v>
      </c>
    </row>
    <row r="560" spans="1:7" x14ac:dyDescent="0.35">
      <c r="A560" s="5">
        <v>39600</v>
      </c>
      <c r="B560" t="s">
        <v>44</v>
      </c>
      <c r="C560" t="s">
        <v>36</v>
      </c>
      <c r="D560" t="s">
        <v>38</v>
      </c>
      <c r="E560">
        <v>9</v>
      </c>
      <c r="F560" s="6">
        <v>2610</v>
      </c>
      <c r="G560" s="6">
        <v>805.70699999999988</v>
      </c>
    </row>
    <row r="561" spans="1:7" x14ac:dyDescent="0.35">
      <c r="A561" s="5">
        <v>39630</v>
      </c>
      <c r="B561" t="s">
        <v>44</v>
      </c>
      <c r="C561" t="s">
        <v>36</v>
      </c>
      <c r="D561" t="s">
        <v>38</v>
      </c>
      <c r="E561">
        <v>8</v>
      </c>
      <c r="F561" s="6">
        <v>2256</v>
      </c>
      <c r="G561" s="6">
        <v>819.37920000000008</v>
      </c>
    </row>
    <row r="562" spans="1:7" x14ac:dyDescent="0.35">
      <c r="A562" s="5">
        <v>39661</v>
      </c>
      <c r="B562" t="s">
        <v>44</v>
      </c>
      <c r="C562" t="s">
        <v>36</v>
      </c>
      <c r="D562" t="s">
        <v>38</v>
      </c>
      <c r="E562">
        <v>6</v>
      </c>
      <c r="F562" s="6">
        <v>678</v>
      </c>
      <c r="G562" s="6">
        <v>213.90899999999999</v>
      </c>
    </row>
    <row r="563" spans="1:7" x14ac:dyDescent="0.35">
      <c r="A563" s="5">
        <v>39692</v>
      </c>
      <c r="B563" t="s">
        <v>44</v>
      </c>
      <c r="C563" t="s">
        <v>36</v>
      </c>
      <c r="D563" t="s">
        <v>38</v>
      </c>
      <c r="E563">
        <v>7</v>
      </c>
      <c r="F563" s="6">
        <v>1540</v>
      </c>
      <c r="G563" s="6">
        <v>658.19600000000003</v>
      </c>
    </row>
    <row r="564" spans="1:7" x14ac:dyDescent="0.35">
      <c r="A564" s="5">
        <v>39722</v>
      </c>
      <c r="B564" t="s">
        <v>44</v>
      </c>
      <c r="C564" t="s">
        <v>36</v>
      </c>
      <c r="D564" t="s">
        <v>38</v>
      </c>
      <c r="E564">
        <v>8</v>
      </c>
      <c r="F564" s="6">
        <v>1856</v>
      </c>
      <c r="G564" s="6">
        <v>572.3904</v>
      </c>
    </row>
    <row r="565" spans="1:7" x14ac:dyDescent="0.35">
      <c r="A565" s="5">
        <v>39753</v>
      </c>
      <c r="B565" t="s">
        <v>44</v>
      </c>
      <c r="C565" t="s">
        <v>36</v>
      </c>
      <c r="D565" t="s">
        <v>38</v>
      </c>
      <c r="E565">
        <v>8</v>
      </c>
      <c r="F565" s="6">
        <v>1032</v>
      </c>
      <c r="G565" s="6">
        <v>423.73920000000004</v>
      </c>
    </row>
    <row r="566" spans="1:7" x14ac:dyDescent="0.35">
      <c r="A566" s="5">
        <v>39783</v>
      </c>
      <c r="B566" t="s">
        <v>44</v>
      </c>
      <c r="C566" t="s">
        <v>36</v>
      </c>
      <c r="D566" t="s">
        <v>38</v>
      </c>
      <c r="E566">
        <v>6</v>
      </c>
      <c r="F566" s="6">
        <v>852</v>
      </c>
      <c r="G566" s="6">
        <v>368.916</v>
      </c>
    </row>
    <row r="567" spans="1:7" x14ac:dyDescent="0.35">
      <c r="A567" s="5">
        <v>39814</v>
      </c>
      <c r="B567" t="s">
        <v>44</v>
      </c>
      <c r="C567" t="s">
        <v>36</v>
      </c>
      <c r="D567" t="s">
        <v>38</v>
      </c>
      <c r="E567">
        <v>6</v>
      </c>
      <c r="F567" s="6">
        <v>1560</v>
      </c>
      <c r="G567" s="6">
        <v>599.50799999999992</v>
      </c>
    </row>
    <row r="568" spans="1:7" x14ac:dyDescent="0.35">
      <c r="A568" s="5">
        <v>39845</v>
      </c>
      <c r="B568" t="s">
        <v>44</v>
      </c>
      <c r="C568" t="s">
        <v>36</v>
      </c>
      <c r="D568" t="s">
        <v>38</v>
      </c>
      <c r="E568">
        <v>9</v>
      </c>
      <c r="F568" s="6">
        <v>1206</v>
      </c>
      <c r="G568" s="6">
        <v>363.9708</v>
      </c>
    </row>
    <row r="569" spans="1:7" x14ac:dyDescent="0.35">
      <c r="A569" s="5">
        <v>39873</v>
      </c>
      <c r="B569" t="s">
        <v>44</v>
      </c>
      <c r="C569" t="s">
        <v>36</v>
      </c>
      <c r="D569" t="s">
        <v>38</v>
      </c>
      <c r="E569">
        <v>10</v>
      </c>
      <c r="F569" s="6">
        <v>1420</v>
      </c>
      <c r="G569" s="6">
        <v>456.67199999999997</v>
      </c>
    </row>
    <row r="570" spans="1:7" x14ac:dyDescent="0.35">
      <c r="A570" s="5">
        <v>39904</v>
      </c>
      <c r="B570" t="s">
        <v>44</v>
      </c>
      <c r="C570" t="s">
        <v>36</v>
      </c>
      <c r="D570" t="s">
        <v>38</v>
      </c>
      <c r="E570">
        <v>6</v>
      </c>
      <c r="F570" s="6">
        <v>954</v>
      </c>
      <c r="G570" s="6">
        <v>400.58460000000002</v>
      </c>
    </row>
    <row r="571" spans="1:7" x14ac:dyDescent="0.35">
      <c r="A571" s="5">
        <v>39934</v>
      </c>
      <c r="B571" t="s">
        <v>44</v>
      </c>
      <c r="C571" t="s">
        <v>36</v>
      </c>
      <c r="D571" t="s">
        <v>38</v>
      </c>
      <c r="E571">
        <v>7</v>
      </c>
      <c r="F571" s="6">
        <v>1827</v>
      </c>
      <c r="G571" s="6">
        <v>624.46860000000004</v>
      </c>
    </row>
    <row r="572" spans="1:7" x14ac:dyDescent="0.35">
      <c r="A572" s="5">
        <v>39965</v>
      </c>
      <c r="B572" t="s">
        <v>44</v>
      </c>
      <c r="C572" t="s">
        <v>36</v>
      </c>
      <c r="D572" t="s">
        <v>38</v>
      </c>
      <c r="E572">
        <v>8</v>
      </c>
      <c r="F572" s="6">
        <v>1600</v>
      </c>
      <c r="G572" s="6">
        <v>651.19999999999993</v>
      </c>
    </row>
    <row r="573" spans="1:7" x14ac:dyDescent="0.35">
      <c r="A573" s="5">
        <v>39083</v>
      </c>
      <c r="B573" t="s">
        <v>44</v>
      </c>
      <c r="C573" t="s">
        <v>36</v>
      </c>
      <c r="D573" t="s">
        <v>40</v>
      </c>
      <c r="E573">
        <v>9</v>
      </c>
      <c r="F573" s="6">
        <v>1377</v>
      </c>
      <c r="G573" s="6">
        <v>415.02780000000001</v>
      </c>
    </row>
    <row r="574" spans="1:7" x14ac:dyDescent="0.35">
      <c r="A574" s="5">
        <v>39114</v>
      </c>
      <c r="B574" t="s">
        <v>44</v>
      </c>
      <c r="C574" t="s">
        <v>36</v>
      </c>
      <c r="D574" t="s">
        <v>40</v>
      </c>
      <c r="E574">
        <v>10</v>
      </c>
      <c r="F574" s="6">
        <v>2120</v>
      </c>
      <c r="G574" s="6">
        <v>674.58399999999995</v>
      </c>
    </row>
    <row r="575" spans="1:7" x14ac:dyDescent="0.35">
      <c r="A575" s="5">
        <v>39142</v>
      </c>
      <c r="B575" t="s">
        <v>44</v>
      </c>
      <c r="C575" t="s">
        <v>36</v>
      </c>
      <c r="D575" t="s">
        <v>40</v>
      </c>
      <c r="E575">
        <v>8</v>
      </c>
      <c r="F575" s="6">
        <v>1832</v>
      </c>
      <c r="G575" s="6">
        <v>728.95279999999991</v>
      </c>
    </row>
    <row r="576" spans="1:7" x14ac:dyDescent="0.35">
      <c r="A576" s="5">
        <v>39173</v>
      </c>
      <c r="B576" t="s">
        <v>44</v>
      </c>
      <c r="C576" t="s">
        <v>36</v>
      </c>
      <c r="D576" t="s">
        <v>40</v>
      </c>
      <c r="E576">
        <v>7</v>
      </c>
      <c r="F576" s="6">
        <v>1064</v>
      </c>
      <c r="G576" s="6">
        <v>435.60159999999996</v>
      </c>
    </row>
    <row r="577" spans="1:7" x14ac:dyDescent="0.35">
      <c r="A577" s="5">
        <v>39203</v>
      </c>
      <c r="B577" t="s">
        <v>44</v>
      </c>
      <c r="C577" t="s">
        <v>36</v>
      </c>
      <c r="D577" t="s">
        <v>40</v>
      </c>
      <c r="E577">
        <v>10</v>
      </c>
      <c r="F577" s="6">
        <v>1120</v>
      </c>
      <c r="G577" s="6">
        <v>408.01600000000002</v>
      </c>
    </row>
    <row r="578" spans="1:7" x14ac:dyDescent="0.35">
      <c r="A578" s="5">
        <v>39234</v>
      </c>
      <c r="B578" t="s">
        <v>44</v>
      </c>
      <c r="C578" t="s">
        <v>36</v>
      </c>
      <c r="D578" t="s">
        <v>40</v>
      </c>
      <c r="E578">
        <v>10</v>
      </c>
      <c r="F578" s="6">
        <v>1070</v>
      </c>
      <c r="G578" s="6">
        <v>395.15100000000001</v>
      </c>
    </row>
    <row r="579" spans="1:7" x14ac:dyDescent="0.35">
      <c r="A579" s="5">
        <v>39264</v>
      </c>
      <c r="B579" t="s">
        <v>44</v>
      </c>
      <c r="C579" t="s">
        <v>36</v>
      </c>
      <c r="D579" t="s">
        <v>40</v>
      </c>
      <c r="E579">
        <v>9</v>
      </c>
      <c r="F579" s="6">
        <v>1926</v>
      </c>
      <c r="G579" s="6">
        <v>586.27440000000001</v>
      </c>
    </row>
    <row r="580" spans="1:7" x14ac:dyDescent="0.35">
      <c r="A580" s="5">
        <v>39295</v>
      </c>
      <c r="B580" t="s">
        <v>44</v>
      </c>
      <c r="C580" t="s">
        <v>36</v>
      </c>
      <c r="D580" t="s">
        <v>40</v>
      </c>
      <c r="E580">
        <v>8</v>
      </c>
      <c r="F580" s="6">
        <v>1992</v>
      </c>
      <c r="G580" s="6">
        <v>882.45600000000002</v>
      </c>
    </row>
    <row r="581" spans="1:7" x14ac:dyDescent="0.35">
      <c r="A581" s="5">
        <v>39326</v>
      </c>
      <c r="B581" t="s">
        <v>44</v>
      </c>
      <c r="C581" t="s">
        <v>36</v>
      </c>
      <c r="D581" t="s">
        <v>40</v>
      </c>
      <c r="E581">
        <v>9</v>
      </c>
      <c r="F581" s="6">
        <v>2619</v>
      </c>
      <c r="G581" s="6">
        <v>991.02960000000007</v>
      </c>
    </row>
    <row r="582" spans="1:7" x14ac:dyDescent="0.35">
      <c r="A582" s="5">
        <v>39356</v>
      </c>
      <c r="B582" t="s">
        <v>44</v>
      </c>
      <c r="C582" t="s">
        <v>36</v>
      </c>
      <c r="D582" t="s">
        <v>40</v>
      </c>
      <c r="E582">
        <v>8</v>
      </c>
      <c r="F582" s="6">
        <v>1848</v>
      </c>
      <c r="G582" s="6">
        <v>659.73599999999999</v>
      </c>
    </row>
    <row r="583" spans="1:7" x14ac:dyDescent="0.35">
      <c r="A583" s="5">
        <v>39387</v>
      </c>
      <c r="B583" t="s">
        <v>44</v>
      </c>
      <c r="C583" t="s">
        <v>36</v>
      </c>
      <c r="D583" t="s">
        <v>40</v>
      </c>
      <c r="E583">
        <v>9</v>
      </c>
      <c r="F583" s="6">
        <v>1674</v>
      </c>
      <c r="G583" s="6">
        <v>751.12379999999996</v>
      </c>
    </row>
    <row r="584" spans="1:7" x14ac:dyDescent="0.35">
      <c r="A584" s="5">
        <v>39417</v>
      </c>
      <c r="B584" t="s">
        <v>44</v>
      </c>
      <c r="C584" t="s">
        <v>36</v>
      </c>
      <c r="D584" t="s">
        <v>40</v>
      </c>
      <c r="E584">
        <v>6</v>
      </c>
      <c r="F584" s="6">
        <v>744</v>
      </c>
      <c r="G584" s="6">
        <v>253.8528</v>
      </c>
    </row>
    <row r="585" spans="1:7" x14ac:dyDescent="0.35">
      <c r="A585" s="5">
        <v>39448</v>
      </c>
      <c r="B585" t="s">
        <v>44</v>
      </c>
      <c r="C585" t="s">
        <v>36</v>
      </c>
      <c r="D585" t="s">
        <v>40</v>
      </c>
      <c r="E585">
        <v>7</v>
      </c>
      <c r="F585" s="6">
        <v>784</v>
      </c>
      <c r="G585" s="6">
        <v>326.45760000000001</v>
      </c>
    </row>
    <row r="586" spans="1:7" x14ac:dyDescent="0.35">
      <c r="A586" s="5">
        <v>39479</v>
      </c>
      <c r="B586" t="s">
        <v>44</v>
      </c>
      <c r="C586" t="s">
        <v>36</v>
      </c>
      <c r="D586" t="s">
        <v>40</v>
      </c>
      <c r="E586">
        <v>6</v>
      </c>
      <c r="F586" s="6">
        <v>684</v>
      </c>
      <c r="G586" s="6">
        <v>228.2508</v>
      </c>
    </row>
    <row r="587" spans="1:7" x14ac:dyDescent="0.35">
      <c r="A587" s="5">
        <v>39508</v>
      </c>
      <c r="B587" t="s">
        <v>44</v>
      </c>
      <c r="C587" t="s">
        <v>36</v>
      </c>
      <c r="D587" t="s">
        <v>40</v>
      </c>
      <c r="E587">
        <v>9</v>
      </c>
      <c r="F587" s="6">
        <v>1062</v>
      </c>
      <c r="G587" s="6">
        <v>475.1388</v>
      </c>
    </row>
    <row r="588" spans="1:7" x14ac:dyDescent="0.35">
      <c r="A588" s="5">
        <v>39539</v>
      </c>
      <c r="B588" t="s">
        <v>44</v>
      </c>
      <c r="C588" t="s">
        <v>36</v>
      </c>
      <c r="D588" t="s">
        <v>40</v>
      </c>
      <c r="E588">
        <v>6</v>
      </c>
      <c r="F588" s="6">
        <v>1482</v>
      </c>
      <c r="G588" s="6">
        <v>481.05720000000002</v>
      </c>
    </row>
    <row r="589" spans="1:7" x14ac:dyDescent="0.35">
      <c r="A589" s="5">
        <v>39569</v>
      </c>
      <c r="B589" t="s">
        <v>44</v>
      </c>
      <c r="C589" t="s">
        <v>36</v>
      </c>
      <c r="D589" t="s">
        <v>40</v>
      </c>
      <c r="E589">
        <v>10</v>
      </c>
      <c r="F589" s="6">
        <v>2660</v>
      </c>
      <c r="G589" s="6">
        <v>841.09199999999998</v>
      </c>
    </row>
    <row r="590" spans="1:7" x14ac:dyDescent="0.35">
      <c r="A590" s="5">
        <v>39600</v>
      </c>
      <c r="B590" t="s">
        <v>44</v>
      </c>
      <c r="C590" t="s">
        <v>36</v>
      </c>
      <c r="D590" t="s">
        <v>40</v>
      </c>
      <c r="E590">
        <v>6</v>
      </c>
      <c r="F590" s="6">
        <v>1218</v>
      </c>
      <c r="G590" s="6">
        <v>441.64679999999998</v>
      </c>
    </row>
    <row r="591" spans="1:7" x14ac:dyDescent="0.35">
      <c r="A591" s="5">
        <v>39630</v>
      </c>
      <c r="B591" t="s">
        <v>44</v>
      </c>
      <c r="C591" t="s">
        <v>36</v>
      </c>
      <c r="D591" t="s">
        <v>40</v>
      </c>
      <c r="E591">
        <v>10</v>
      </c>
      <c r="F591" s="6">
        <v>2560</v>
      </c>
      <c r="G591" s="6">
        <v>785.40800000000002</v>
      </c>
    </row>
    <row r="592" spans="1:7" x14ac:dyDescent="0.35">
      <c r="A592" s="5">
        <v>39661</v>
      </c>
      <c r="B592" t="s">
        <v>44</v>
      </c>
      <c r="C592" t="s">
        <v>36</v>
      </c>
      <c r="D592" t="s">
        <v>40</v>
      </c>
      <c r="E592">
        <v>8</v>
      </c>
      <c r="F592" s="6">
        <v>1024</v>
      </c>
      <c r="G592" s="6">
        <v>458.44479999999999</v>
      </c>
    </row>
    <row r="593" spans="1:7" x14ac:dyDescent="0.35">
      <c r="A593" s="5">
        <v>39692</v>
      </c>
      <c r="B593" t="s">
        <v>44</v>
      </c>
      <c r="C593" t="s">
        <v>36</v>
      </c>
      <c r="D593" t="s">
        <v>40</v>
      </c>
      <c r="E593">
        <v>6</v>
      </c>
      <c r="F593" s="6">
        <v>1572</v>
      </c>
      <c r="G593" s="6">
        <v>549.2568</v>
      </c>
    </row>
    <row r="594" spans="1:7" x14ac:dyDescent="0.35">
      <c r="A594" s="5">
        <v>39722</v>
      </c>
      <c r="B594" t="s">
        <v>44</v>
      </c>
      <c r="C594" t="s">
        <v>36</v>
      </c>
      <c r="D594" t="s">
        <v>40</v>
      </c>
      <c r="E594">
        <v>9</v>
      </c>
      <c r="F594" s="6">
        <v>981</v>
      </c>
      <c r="G594" s="6">
        <v>370.62180000000001</v>
      </c>
    </row>
    <row r="595" spans="1:7" x14ac:dyDescent="0.35">
      <c r="A595" s="5">
        <v>39753</v>
      </c>
      <c r="B595" t="s">
        <v>44</v>
      </c>
      <c r="C595" t="s">
        <v>36</v>
      </c>
      <c r="D595" t="s">
        <v>40</v>
      </c>
      <c r="E595">
        <v>9</v>
      </c>
      <c r="F595" s="6">
        <v>1305</v>
      </c>
      <c r="G595" s="6">
        <v>465.62400000000002</v>
      </c>
    </row>
    <row r="596" spans="1:7" x14ac:dyDescent="0.35">
      <c r="A596" s="5">
        <v>39783</v>
      </c>
      <c r="B596" t="s">
        <v>44</v>
      </c>
      <c r="C596" t="s">
        <v>36</v>
      </c>
      <c r="D596" t="s">
        <v>40</v>
      </c>
      <c r="E596">
        <v>9</v>
      </c>
      <c r="F596" s="6">
        <v>900</v>
      </c>
      <c r="G596" s="6">
        <v>281.33999999999997</v>
      </c>
    </row>
    <row r="597" spans="1:7" x14ac:dyDescent="0.35">
      <c r="A597" s="5">
        <v>39814</v>
      </c>
      <c r="B597" t="s">
        <v>44</v>
      </c>
      <c r="C597" t="s">
        <v>36</v>
      </c>
      <c r="D597" t="s">
        <v>40</v>
      </c>
      <c r="E597">
        <v>6</v>
      </c>
      <c r="F597" s="6">
        <v>1032</v>
      </c>
      <c r="G597" s="6">
        <v>436.94880000000001</v>
      </c>
    </row>
    <row r="598" spans="1:7" x14ac:dyDescent="0.35">
      <c r="A598" s="5">
        <v>39845</v>
      </c>
      <c r="B598" t="s">
        <v>44</v>
      </c>
      <c r="C598" t="s">
        <v>36</v>
      </c>
      <c r="D598" t="s">
        <v>40</v>
      </c>
      <c r="E598">
        <v>7</v>
      </c>
      <c r="F598" s="6">
        <v>1407</v>
      </c>
      <c r="G598" s="6">
        <v>577.99559999999997</v>
      </c>
    </row>
    <row r="599" spans="1:7" x14ac:dyDescent="0.35">
      <c r="A599" s="5">
        <v>39873</v>
      </c>
      <c r="B599" t="s">
        <v>44</v>
      </c>
      <c r="C599" t="s">
        <v>36</v>
      </c>
      <c r="D599" t="s">
        <v>40</v>
      </c>
      <c r="E599">
        <v>6</v>
      </c>
      <c r="F599" s="6">
        <v>1452</v>
      </c>
      <c r="G599" s="6">
        <v>637.28280000000007</v>
      </c>
    </row>
    <row r="600" spans="1:7" x14ac:dyDescent="0.35">
      <c r="A600" s="5">
        <v>39904</v>
      </c>
      <c r="B600" t="s">
        <v>44</v>
      </c>
      <c r="C600" t="s">
        <v>36</v>
      </c>
      <c r="D600" t="s">
        <v>40</v>
      </c>
      <c r="E600">
        <v>10</v>
      </c>
      <c r="F600" s="6">
        <v>2060</v>
      </c>
      <c r="G600" s="6">
        <v>813.49399999999991</v>
      </c>
    </row>
    <row r="601" spans="1:7" x14ac:dyDescent="0.35">
      <c r="A601" s="5">
        <v>39934</v>
      </c>
      <c r="B601" t="s">
        <v>44</v>
      </c>
      <c r="C601" t="s">
        <v>36</v>
      </c>
      <c r="D601" t="s">
        <v>40</v>
      </c>
      <c r="E601">
        <v>9</v>
      </c>
      <c r="F601" s="6">
        <v>2466</v>
      </c>
      <c r="G601" s="6">
        <v>877.64940000000001</v>
      </c>
    </row>
    <row r="602" spans="1:7" x14ac:dyDescent="0.35">
      <c r="A602" s="5">
        <v>39965</v>
      </c>
      <c r="B602" t="s">
        <v>44</v>
      </c>
      <c r="C602" t="s">
        <v>36</v>
      </c>
      <c r="D602" t="s">
        <v>40</v>
      </c>
      <c r="E602">
        <v>8</v>
      </c>
      <c r="F602" s="6">
        <v>1584</v>
      </c>
      <c r="G602" s="6">
        <v>547.11360000000002</v>
      </c>
    </row>
    <row r="603" spans="1:7" x14ac:dyDescent="0.35">
      <c r="A603" s="5">
        <v>39083</v>
      </c>
      <c r="B603" t="s">
        <v>44</v>
      </c>
      <c r="C603" t="s">
        <v>36</v>
      </c>
      <c r="D603" t="s">
        <v>37</v>
      </c>
      <c r="E603">
        <v>7</v>
      </c>
      <c r="F603" s="6">
        <v>903</v>
      </c>
      <c r="G603" s="6">
        <v>315.41789999999997</v>
      </c>
    </row>
    <row r="604" spans="1:7" x14ac:dyDescent="0.35">
      <c r="A604" s="5">
        <v>39114</v>
      </c>
      <c r="B604" t="s">
        <v>44</v>
      </c>
      <c r="C604" t="s">
        <v>36</v>
      </c>
      <c r="D604" t="s">
        <v>37</v>
      </c>
      <c r="E604">
        <v>6</v>
      </c>
      <c r="F604" s="6">
        <v>1740</v>
      </c>
      <c r="G604" s="6">
        <v>701.91599999999994</v>
      </c>
    </row>
    <row r="605" spans="1:7" x14ac:dyDescent="0.35">
      <c r="A605" s="5">
        <v>39142</v>
      </c>
      <c r="B605" t="s">
        <v>44</v>
      </c>
      <c r="C605" t="s">
        <v>36</v>
      </c>
      <c r="D605" t="s">
        <v>37</v>
      </c>
      <c r="E605">
        <v>6</v>
      </c>
      <c r="F605" s="6">
        <v>1176</v>
      </c>
      <c r="G605" s="6">
        <v>447.5856</v>
      </c>
    </row>
    <row r="606" spans="1:7" x14ac:dyDescent="0.35">
      <c r="A606" s="5">
        <v>39173</v>
      </c>
      <c r="B606" t="s">
        <v>44</v>
      </c>
      <c r="C606" t="s">
        <v>36</v>
      </c>
      <c r="D606" t="s">
        <v>37</v>
      </c>
      <c r="E606">
        <v>7</v>
      </c>
      <c r="F606" s="6">
        <v>805</v>
      </c>
      <c r="G606" s="6">
        <v>261.38349999999997</v>
      </c>
    </row>
    <row r="607" spans="1:7" x14ac:dyDescent="0.35">
      <c r="A607" s="5">
        <v>39203</v>
      </c>
      <c r="B607" t="s">
        <v>44</v>
      </c>
      <c r="C607" t="s">
        <v>36</v>
      </c>
      <c r="D607" t="s">
        <v>37</v>
      </c>
      <c r="E607">
        <v>6</v>
      </c>
      <c r="F607" s="6">
        <v>1056</v>
      </c>
      <c r="G607" s="6">
        <v>362.10239999999999</v>
      </c>
    </row>
    <row r="608" spans="1:7" x14ac:dyDescent="0.35">
      <c r="A608" s="5">
        <v>39234</v>
      </c>
      <c r="B608" t="s">
        <v>44</v>
      </c>
      <c r="C608" t="s">
        <v>36</v>
      </c>
      <c r="D608" t="s">
        <v>37</v>
      </c>
      <c r="E608">
        <v>9</v>
      </c>
      <c r="F608" s="6">
        <v>2007</v>
      </c>
      <c r="G608" s="6">
        <v>894.11850000000004</v>
      </c>
    </row>
    <row r="609" spans="1:7" x14ac:dyDescent="0.35">
      <c r="A609" s="5">
        <v>39264</v>
      </c>
      <c r="B609" t="s">
        <v>44</v>
      </c>
      <c r="C609" t="s">
        <v>36</v>
      </c>
      <c r="D609" t="s">
        <v>37</v>
      </c>
      <c r="E609">
        <v>9</v>
      </c>
      <c r="F609" s="6">
        <v>2457</v>
      </c>
      <c r="G609" s="6">
        <v>780.34320000000002</v>
      </c>
    </row>
    <row r="610" spans="1:7" x14ac:dyDescent="0.35">
      <c r="A610" s="5">
        <v>39295</v>
      </c>
      <c r="B610" t="s">
        <v>44</v>
      </c>
      <c r="C610" t="s">
        <v>36</v>
      </c>
      <c r="D610" t="s">
        <v>37</v>
      </c>
      <c r="E610">
        <v>8</v>
      </c>
      <c r="F610" s="6">
        <v>1840</v>
      </c>
      <c r="G610" s="6">
        <v>563.04</v>
      </c>
    </row>
    <row r="611" spans="1:7" x14ac:dyDescent="0.35">
      <c r="A611" s="5">
        <v>39326</v>
      </c>
      <c r="B611" t="s">
        <v>44</v>
      </c>
      <c r="C611" t="s">
        <v>36</v>
      </c>
      <c r="D611" t="s">
        <v>37</v>
      </c>
      <c r="E611">
        <v>7</v>
      </c>
      <c r="F611" s="6">
        <v>1155</v>
      </c>
      <c r="G611" s="6">
        <v>469.161</v>
      </c>
    </row>
    <row r="612" spans="1:7" x14ac:dyDescent="0.35">
      <c r="A612" s="5">
        <v>39356</v>
      </c>
      <c r="B612" t="s">
        <v>44</v>
      </c>
      <c r="C612" t="s">
        <v>36</v>
      </c>
      <c r="D612" t="s">
        <v>37</v>
      </c>
      <c r="E612">
        <v>10</v>
      </c>
      <c r="F612" s="6">
        <v>2910</v>
      </c>
      <c r="G612" s="6">
        <v>1168.6559999999999</v>
      </c>
    </row>
    <row r="613" spans="1:7" x14ac:dyDescent="0.35">
      <c r="A613" s="5">
        <v>39387</v>
      </c>
      <c r="B613" t="s">
        <v>44</v>
      </c>
      <c r="C613" t="s">
        <v>36</v>
      </c>
      <c r="D613" t="s">
        <v>37</v>
      </c>
      <c r="E613">
        <v>6</v>
      </c>
      <c r="F613" s="6">
        <v>750</v>
      </c>
      <c r="G613" s="6">
        <v>253.12500000000003</v>
      </c>
    </row>
    <row r="614" spans="1:7" x14ac:dyDescent="0.35">
      <c r="A614" s="5">
        <v>39417</v>
      </c>
      <c r="B614" t="s">
        <v>44</v>
      </c>
      <c r="C614" t="s">
        <v>36</v>
      </c>
      <c r="D614" t="s">
        <v>37</v>
      </c>
      <c r="E614">
        <v>7</v>
      </c>
      <c r="F614" s="6">
        <v>1911</v>
      </c>
      <c r="G614" s="6">
        <v>707.45219999999995</v>
      </c>
    </row>
    <row r="615" spans="1:7" x14ac:dyDescent="0.35">
      <c r="A615" s="5">
        <v>39448</v>
      </c>
      <c r="B615" t="s">
        <v>44</v>
      </c>
      <c r="C615" t="s">
        <v>36</v>
      </c>
      <c r="D615" t="s">
        <v>37</v>
      </c>
      <c r="E615">
        <v>7</v>
      </c>
      <c r="F615" s="6">
        <v>1960</v>
      </c>
      <c r="G615" s="6">
        <v>722.65200000000004</v>
      </c>
    </row>
    <row r="616" spans="1:7" x14ac:dyDescent="0.35">
      <c r="A616" s="5">
        <v>39479</v>
      </c>
      <c r="B616" t="s">
        <v>44</v>
      </c>
      <c r="C616" t="s">
        <v>36</v>
      </c>
      <c r="D616" t="s">
        <v>37</v>
      </c>
      <c r="E616">
        <v>6</v>
      </c>
      <c r="F616" s="6">
        <v>630</v>
      </c>
      <c r="G616" s="6">
        <v>242.10899999999998</v>
      </c>
    </row>
    <row r="617" spans="1:7" x14ac:dyDescent="0.35">
      <c r="A617" s="5">
        <v>39508</v>
      </c>
      <c r="B617" t="s">
        <v>44</v>
      </c>
      <c r="C617" t="s">
        <v>36</v>
      </c>
      <c r="D617" t="s">
        <v>37</v>
      </c>
      <c r="E617">
        <v>10</v>
      </c>
      <c r="F617" s="6">
        <v>1540</v>
      </c>
      <c r="G617" s="6">
        <v>541.15599999999995</v>
      </c>
    </row>
    <row r="618" spans="1:7" x14ac:dyDescent="0.35">
      <c r="A618" s="5">
        <v>39539</v>
      </c>
      <c r="B618" t="s">
        <v>44</v>
      </c>
      <c r="C618" t="s">
        <v>36</v>
      </c>
      <c r="D618" t="s">
        <v>37</v>
      </c>
      <c r="E618">
        <v>9</v>
      </c>
      <c r="F618" s="6">
        <v>2214</v>
      </c>
      <c r="G618" s="6">
        <v>785.74860000000001</v>
      </c>
    </row>
    <row r="619" spans="1:7" x14ac:dyDescent="0.35">
      <c r="A619" s="5">
        <v>39569</v>
      </c>
      <c r="B619" t="s">
        <v>44</v>
      </c>
      <c r="C619" t="s">
        <v>36</v>
      </c>
      <c r="D619" t="s">
        <v>37</v>
      </c>
      <c r="E619">
        <v>10</v>
      </c>
      <c r="F619" s="6">
        <v>1880</v>
      </c>
      <c r="G619" s="6">
        <v>679.62</v>
      </c>
    </row>
    <row r="620" spans="1:7" x14ac:dyDescent="0.35">
      <c r="A620" s="5">
        <v>39600</v>
      </c>
      <c r="B620" t="s">
        <v>44</v>
      </c>
      <c r="C620" t="s">
        <v>36</v>
      </c>
      <c r="D620" t="s">
        <v>37</v>
      </c>
      <c r="E620">
        <v>10</v>
      </c>
      <c r="F620" s="6">
        <v>2460</v>
      </c>
      <c r="G620" s="6">
        <v>774.9</v>
      </c>
    </row>
    <row r="621" spans="1:7" x14ac:dyDescent="0.35">
      <c r="A621" s="5">
        <v>39630</v>
      </c>
      <c r="B621" t="s">
        <v>44</v>
      </c>
      <c r="C621" t="s">
        <v>36</v>
      </c>
      <c r="D621" t="s">
        <v>37</v>
      </c>
      <c r="E621">
        <v>10</v>
      </c>
      <c r="F621" s="6">
        <v>1560</v>
      </c>
      <c r="G621" s="6">
        <v>491.24400000000003</v>
      </c>
    </row>
    <row r="622" spans="1:7" x14ac:dyDescent="0.35">
      <c r="A622" s="5">
        <v>39661</v>
      </c>
      <c r="B622" t="s">
        <v>44</v>
      </c>
      <c r="C622" t="s">
        <v>36</v>
      </c>
      <c r="D622" t="s">
        <v>37</v>
      </c>
      <c r="E622">
        <v>10</v>
      </c>
      <c r="F622" s="6">
        <v>1650</v>
      </c>
      <c r="G622" s="6">
        <v>705.87</v>
      </c>
    </row>
    <row r="623" spans="1:7" x14ac:dyDescent="0.35">
      <c r="A623" s="5">
        <v>39692</v>
      </c>
      <c r="B623" t="s">
        <v>44</v>
      </c>
      <c r="C623" t="s">
        <v>36</v>
      </c>
      <c r="D623" t="s">
        <v>37</v>
      </c>
      <c r="E623">
        <v>9</v>
      </c>
      <c r="F623" s="6">
        <v>2610</v>
      </c>
      <c r="G623" s="6">
        <v>1099.0709999999999</v>
      </c>
    </row>
    <row r="624" spans="1:7" x14ac:dyDescent="0.35">
      <c r="A624" s="5">
        <v>39722</v>
      </c>
      <c r="B624" t="s">
        <v>44</v>
      </c>
      <c r="C624" t="s">
        <v>36</v>
      </c>
      <c r="D624" t="s">
        <v>37</v>
      </c>
      <c r="E624">
        <v>6</v>
      </c>
      <c r="F624" s="6">
        <v>1146</v>
      </c>
      <c r="G624" s="6">
        <v>390.44220000000001</v>
      </c>
    </row>
    <row r="625" spans="1:7" x14ac:dyDescent="0.35">
      <c r="A625" s="5">
        <v>39753</v>
      </c>
      <c r="B625" t="s">
        <v>44</v>
      </c>
      <c r="C625" t="s">
        <v>36</v>
      </c>
      <c r="D625" t="s">
        <v>37</v>
      </c>
      <c r="E625">
        <v>8</v>
      </c>
      <c r="F625" s="6">
        <v>1872</v>
      </c>
      <c r="G625" s="6">
        <v>757.97280000000001</v>
      </c>
    </row>
    <row r="626" spans="1:7" x14ac:dyDescent="0.35">
      <c r="A626" s="5">
        <v>39783</v>
      </c>
      <c r="B626" t="s">
        <v>44</v>
      </c>
      <c r="C626" t="s">
        <v>36</v>
      </c>
      <c r="D626" t="s">
        <v>37</v>
      </c>
      <c r="E626">
        <v>8</v>
      </c>
      <c r="F626" s="6">
        <v>1384</v>
      </c>
      <c r="G626" s="6">
        <v>427.7944</v>
      </c>
    </row>
    <row r="627" spans="1:7" x14ac:dyDescent="0.35">
      <c r="A627" s="5">
        <v>39814</v>
      </c>
      <c r="B627" t="s">
        <v>44</v>
      </c>
      <c r="C627" t="s">
        <v>36</v>
      </c>
      <c r="D627" t="s">
        <v>37</v>
      </c>
      <c r="E627">
        <v>7</v>
      </c>
      <c r="F627" s="6">
        <v>1820</v>
      </c>
      <c r="G627" s="6">
        <v>596.41399999999999</v>
      </c>
    </row>
    <row r="628" spans="1:7" x14ac:dyDescent="0.35">
      <c r="A628" s="5">
        <v>39845</v>
      </c>
      <c r="B628" t="s">
        <v>44</v>
      </c>
      <c r="C628" t="s">
        <v>36</v>
      </c>
      <c r="D628" t="s">
        <v>37</v>
      </c>
      <c r="E628">
        <v>7</v>
      </c>
      <c r="F628" s="6">
        <v>1785</v>
      </c>
      <c r="G628" s="6">
        <v>737.02649999999994</v>
      </c>
    </row>
    <row r="629" spans="1:7" x14ac:dyDescent="0.35">
      <c r="A629" s="5">
        <v>39873</v>
      </c>
      <c r="B629" t="s">
        <v>44</v>
      </c>
      <c r="C629" t="s">
        <v>36</v>
      </c>
      <c r="D629" t="s">
        <v>37</v>
      </c>
      <c r="E629">
        <v>6</v>
      </c>
      <c r="F629" s="6">
        <v>1464</v>
      </c>
      <c r="G629" s="6">
        <v>618.24720000000002</v>
      </c>
    </row>
    <row r="630" spans="1:7" x14ac:dyDescent="0.35">
      <c r="A630" s="5">
        <v>39904</v>
      </c>
      <c r="B630" t="s">
        <v>44</v>
      </c>
      <c r="C630" t="s">
        <v>36</v>
      </c>
      <c r="D630" t="s">
        <v>37</v>
      </c>
      <c r="E630">
        <v>7</v>
      </c>
      <c r="F630" s="6">
        <v>966</v>
      </c>
      <c r="G630" s="6">
        <v>373.84199999999998</v>
      </c>
    </row>
    <row r="631" spans="1:7" x14ac:dyDescent="0.35">
      <c r="A631" s="5">
        <v>39934</v>
      </c>
      <c r="B631" t="s">
        <v>44</v>
      </c>
      <c r="C631" t="s">
        <v>36</v>
      </c>
      <c r="D631" t="s">
        <v>37</v>
      </c>
      <c r="E631">
        <v>9</v>
      </c>
      <c r="F631" s="6">
        <v>2385</v>
      </c>
      <c r="G631" s="6">
        <v>777.0329999999999</v>
      </c>
    </row>
    <row r="632" spans="1:7" x14ac:dyDescent="0.35">
      <c r="A632" s="5">
        <v>39965</v>
      </c>
      <c r="B632" t="s">
        <v>44</v>
      </c>
      <c r="C632" t="s">
        <v>36</v>
      </c>
      <c r="D632" t="s">
        <v>37</v>
      </c>
      <c r="E632">
        <v>9</v>
      </c>
      <c r="F632" s="6">
        <v>2628</v>
      </c>
      <c r="G632" s="6">
        <v>1054.0907999999999</v>
      </c>
    </row>
    <row r="633" spans="1:7" x14ac:dyDescent="0.35">
      <c r="A633" s="5">
        <v>39083</v>
      </c>
      <c r="B633" t="s">
        <v>44</v>
      </c>
      <c r="C633" t="s">
        <v>39</v>
      </c>
      <c r="D633" t="s">
        <v>38</v>
      </c>
      <c r="E633">
        <v>9</v>
      </c>
      <c r="F633" s="6">
        <v>2610</v>
      </c>
      <c r="G633" s="6">
        <v>1089.675</v>
      </c>
    </row>
    <row r="634" spans="1:7" x14ac:dyDescent="0.35">
      <c r="A634" s="5">
        <v>39114</v>
      </c>
      <c r="B634" t="s">
        <v>44</v>
      </c>
      <c r="C634" t="s">
        <v>39</v>
      </c>
      <c r="D634" t="s">
        <v>38</v>
      </c>
      <c r="E634">
        <v>8</v>
      </c>
      <c r="F634" s="6">
        <v>1704</v>
      </c>
      <c r="G634" s="6">
        <v>627.92399999999998</v>
      </c>
    </row>
    <row r="635" spans="1:7" x14ac:dyDescent="0.35">
      <c r="A635" s="5">
        <v>39142</v>
      </c>
      <c r="B635" t="s">
        <v>44</v>
      </c>
      <c r="C635" t="s">
        <v>39</v>
      </c>
      <c r="D635" t="s">
        <v>38</v>
      </c>
      <c r="E635">
        <v>9</v>
      </c>
      <c r="F635" s="6">
        <v>1926</v>
      </c>
      <c r="G635" s="6">
        <v>838.38780000000008</v>
      </c>
    </row>
    <row r="636" spans="1:7" x14ac:dyDescent="0.35">
      <c r="A636" s="5">
        <v>39173</v>
      </c>
      <c r="B636" t="s">
        <v>44</v>
      </c>
      <c r="C636" t="s">
        <v>39</v>
      </c>
      <c r="D636" t="s">
        <v>38</v>
      </c>
      <c r="E636">
        <v>6</v>
      </c>
      <c r="F636" s="6">
        <v>1026</v>
      </c>
      <c r="G636" s="6">
        <v>366.48720000000003</v>
      </c>
    </row>
    <row r="637" spans="1:7" x14ac:dyDescent="0.35">
      <c r="A637" s="5">
        <v>39203</v>
      </c>
      <c r="B637" t="s">
        <v>44</v>
      </c>
      <c r="C637" t="s">
        <v>39</v>
      </c>
      <c r="D637" t="s">
        <v>38</v>
      </c>
      <c r="E637">
        <v>9</v>
      </c>
      <c r="F637" s="6">
        <v>2268</v>
      </c>
      <c r="G637" s="6">
        <v>972.29160000000002</v>
      </c>
    </row>
    <row r="638" spans="1:7" x14ac:dyDescent="0.35">
      <c r="A638" s="5">
        <v>39234</v>
      </c>
      <c r="B638" t="s">
        <v>44</v>
      </c>
      <c r="C638" t="s">
        <v>39</v>
      </c>
      <c r="D638" t="s">
        <v>38</v>
      </c>
      <c r="E638">
        <v>8</v>
      </c>
      <c r="F638" s="6">
        <v>1304</v>
      </c>
      <c r="G638" s="6">
        <v>505.82160000000005</v>
      </c>
    </row>
    <row r="639" spans="1:7" x14ac:dyDescent="0.35">
      <c r="A639" s="5">
        <v>39264</v>
      </c>
      <c r="B639" t="s">
        <v>44</v>
      </c>
      <c r="C639" t="s">
        <v>39</v>
      </c>
      <c r="D639" t="s">
        <v>38</v>
      </c>
      <c r="E639">
        <v>9</v>
      </c>
      <c r="F639" s="6">
        <v>2493</v>
      </c>
      <c r="G639" s="6">
        <v>1116.1161</v>
      </c>
    </row>
    <row r="640" spans="1:7" x14ac:dyDescent="0.35">
      <c r="A640" s="5">
        <v>39295</v>
      </c>
      <c r="B640" t="s">
        <v>44</v>
      </c>
      <c r="C640" t="s">
        <v>39</v>
      </c>
      <c r="D640" t="s">
        <v>38</v>
      </c>
      <c r="E640">
        <v>7</v>
      </c>
      <c r="F640" s="6">
        <v>1477</v>
      </c>
      <c r="G640" s="6">
        <v>636.88240000000008</v>
      </c>
    </row>
    <row r="641" spans="1:7" x14ac:dyDescent="0.35">
      <c r="A641" s="5">
        <v>39326</v>
      </c>
      <c r="B641" t="s">
        <v>44</v>
      </c>
      <c r="C641" t="s">
        <v>39</v>
      </c>
      <c r="D641" t="s">
        <v>38</v>
      </c>
      <c r="E641">
        <v>9</v>
      </c>
      <c r="F641" s="6">
        <v>2529</v>
      </c>
      <c r="G641" s="6">
        <v>1083.9294</v>
      </c>
    </row>
    <row r="642" spans="1:7" x14ac:dyDescent="0.35">
      <c r="A642" s="5">
        <v>39356</v>
      </c>
      <c r="B642" t="s">
        <v>44</v>
      </c>
      <c r="C642" t="s">
        <v>39</v>
      </c>
      <c r="D642" t="s">
        <v>38</v>
      </c>
      <c r="E642">
        <v>9</v>
      </c>
      <c r="F642" s="6">
        <v>1278</v>
      </c>
      <c r="G642" s="6">
        <v>465.44760000000002</v>
      </c>
    </row>
    <row r="643" spans="1:7" x14ac:dyDescent="0.35">
      <c r="A643" s="5">
        <v>39387</v>
      </c>
      <c r="B643" t="s">
        <v>44</v>
      </c>
      <c r="C643" t="s">
        <v>39</v>
      </c>
      <c r="D643" t="s">
        <v>38</v>
      </c>
      <c r="E643">
        <v>6</v>
      </c>
      <c r="F643" s="6">
        <v>972</v>
      </c>
      <c r="G643" s="6">
        <v>310.65120000000002</v>
      </c>
    </row>
    <row r="644" spans="1:7" x14ac:dyDescent="0.35">
      <c r="A644" s="5">
        <v>39417</v>
      </c>
      <c r="B644" t="s">
        <v>44</v>
      </c>
      <c r="C644" t="s">
        <v>39</v>
      </c>
      <c r="D644" t="s">
        <v>38</v>
      </c>
      <c r="E644">
        <v>6</v>
      </c>
      <c r="F644" s="6">
        <v>1542</v>
      </c>
      <c r="G644" s="6">
        <v>565.45140000000004</v>
      </c>
    </row>
    <row r="645" spans="1:7" x14ac:dyDescent="0.35">
      <c r="A645" s="5">
        <v>39448</v>
      </c>
      <c r="B645" t="s">
        <v>44</v>
      </c>
      <c r="C645" t="s">
        <v>39</v>
      </c>
      <c r="D645" t="s">
        <v>38</v>
      </c>
      <c r="E645">
        <v>8</v>
      </c>
      <c r="F645" s="6">
        <v>1848</v>
      </c>
      <c r="G645" s="6">
        <v>571.77120000000002</v>
      </c>
    </row>
    <row r="646" spans="1:7" x14ac:dyDescent="0.35">
      <c r="A646" s="5">
        <v>39479</v>
      </c>
      <c r="B646" t="s">
        <v>44</v>
      </c>
      <c r="C646" t="s">
        <v>39</v>
      </c>
      <c r="D646" t="s">
        <v>38</v>
      </c>
      <c r="E646">
        <v>6</v>
      </c>
      <c r="F646" s="6">
        <v>810</v>
      </c>
      <c r="G646" s="6">
        <v>332.262</v>
      </c>
    </row>
    <row r="647" spans="1:7" x14ac:dyDescent="0.35">
      <c r="A647" s="5">
        <v>39508</v>
      </c>
      <c r="B647" t="s">
        <v>44</v>
      </c>
      <c r="C647" t="s">
        <v>39</v>
      </c>
      <c r="D647" t="s">
        <v>38</v>
      </c>
      <c r="E647">
        <v>9</v>
      </c>
      <c r="F647" s="6">
        <v>1908</v>
      </c>
      <c r="G647" s="6">
        <v>679.82040000000006</v>
      </c>
    </row>
    <row r="648" spans="1:7" x14ac:dyDescent="0.35">
      <c r="A648" s="5">
        <v>39539</v>
      </c>
      <c r="B648" t="s">
        <v>44</v>
      </c>
      <c r="C648" t="s">
        <v>39</v>
      </c>
      <c r="D648" t="s">
        <v>38</v>
      </c>
      <c r="E648">
        <v>10</v>
      </c>
      <c r="F648" s="6">
        <v>1090</v>
      </c>
      <c r="G648" s="6">
        <v>408.64100000000002</v>
      </c>
    </row>
    <row r="649" spans="1:7" x14ac:dyDescent="0.35">
      <c r="A649" s="5">
        <v>39569</v>
      </c>
      <c r="B649" t="s">
        <v>44</v>
      </c>
      <c r="C649" t="s">
        <v>39</v>
      </c>
      <c r="D649" t="s">
        <v>38</v>
      </c>
      <c r="E649">
        <v>9</v>
      </c>
      <c r="F649" s="6">
        <v>2196</v>
      </c>
      <c r="G649" s="6">
        <v>851.60879999999997</v>
      </c>
    </row>
    <row r="650" spans="1:7" x14ac:dyDescent="0.35">
      <c r="A650" s="5">
        <v>39600</v>
      </c>
      <c r="B650" t="s">
        <v>44</v>
      </c>
      <c r="C650" t="s">
        <v>39</v>
      </c>
      <c r="D650" t="s">
        <v>38</v>
      </c>
      <c r="E650">
        <v>6</v>
      </c>
      <c r="F650" s="6">
        <v>612</v>
      </c>
      <c r="G650" s="6">
        <v>237.02759999999998</v>
      </c>
    </row>
    <row r="651" spans="1:7" x14ac:dyDescent="0.35">
      <c r="A651" s="5">
        <v>39630</v>
      </c>
      <c r="B651" t="s">
        <v>44</v>
      </c>
      <c r="C651" t="s">
        <v>39</v>
      </c>
      <c r="D651" t="s">
        <v>38</v>
      </c>
      <c r="E651">
        <v>7</v>
      </c>
      <c r="F651" s="6">
        <v>994</v>
      </c>
      <c r="G651" s="6">
        <v>369.96679999999998</v>
      </c>
    </row>
    <row r="652" spans="1:7" x14ac:dyDescent="0.35">
      <c r="A652" s="5">
        <v>39661</v>
      </c>
      <c r="B652" t="s">
        <v>44</v>
      </c>
      <c r="C652" t="s">
        <v>39</v>
      </c>
      <c r="D652" t="s">
        <v>38</v>
      </c>
      <c r="E652">
        <v>9</v>
      </c>
      <c r="F652" s="6">
        <v>1899</v>
      </c>
      <c r="G652" s="6">
        <v>684.39959999999996</v>
      </c>
    </row>
    <row r="653" spans="1:7" x14ac:dyDescent="0.35">
      <c r="A653" s="5">
        <v>39692</v>
      </c>
      <c r="B653" t="s">
        <v>44</v>
      </c>
      <c r="C653" t="s">
        <v>39</v>
      </c>
      <c r="D653" t="s">
        <v>38</v>
      </c>
      <c r="E653">
        <v>7</v>
      </c>
      <c r="F653" s="6">
        <v>1596</v>
      </c>
      <c r="G653" s="6">
        <v>513.43319999999994</v>
      </c>
    </row>
    <row r="654" spans="1:7" x14ac:dyDescent="0.35">
      <c r="A654" s="5">
        <v>39722</v>
      </c>
      <c r="B654" t="s">
        <v>44</v>
      </c>
      <c r="C654" t="s">
        <v>39</v>
      </c>
      <c r="D654" t="s">
        <v>38</v>
      </c>
      <c r="E654">
        <v>8</v>
      </c>
      <c r="F654" s="6">
        <v>1680</v>
      </c>
      <c r="G654" s="6">
        <v>648.98399999999992</v>
      </c>
    </row>
    <row r="655" spans="1:7" x14ac:dyDescent="0.35">
      <c r="A655" s="5">
        <v>39753</v>
      </c>
      <c r="B655" t="s">
        <v>44</v>
      </c>
      <c r="C655" t="s">
        <v>39</v>
      </c>
      <c r="D655" t="s">
        <v>38</v>
      </c>
      <c r="E655">
        <v>8</v>
      </c>
      <c r="F655" s="6">
        <v>2368</v>
      </c>
      <c r="G655" s="6">
        <v>771.25760000000002</v>
      </c>
    </row>
    <row r="656" spans="1:7" x14ac:dyDescent="0.35">
      <c r="A656" s="5">
        <v>39783</v>
      </c>
      <c r="B656" t="s">
        <v>44</v>
      </c>
      <c r="C656" t="s">
        <v>39</v>
      </c>
      <c r="D656" t="s">
        <v>38</v>
      </c>
      <c r="E656">
        <v>10</v>
      </c>
      <c r="F656" s="6">
        <v>1250</v>
      </c>
      <c r="G656" s="6">
        <v>483.49999999999994</v>
      </c>
    </row>
    <row r="657" spans="1:7" x14ac:dyDescent="0.35">
      <c r="A657" s="5">
        <v>39814</v>
      </c>
      <c r="B657" t="s">
        <v>44</v>
      </c>
      <c r="C657" t="s">
        <v>39</v>
      </c>
      <c r="D657" t="s">
        <v>38</v>
      </c>
      <c r="E657">
        <v>6</v>
      </c>
      <c r="F657" s="6">
        <v>636</v>
      </c>
      <c r="G657" s="6">
        <v>238.88159999999999</v>
      </c>
    </row>
    <row r="658" spans="1:7" x14ac:dyDescent="0.35">
      <c r="A658" s="5">
        <v>39845</v>
      </c>
      <c r="B658" t="s">
        <v>44</v>
      </c>
      <c r="C658" t="s">
        <v>39</v>
      </c>
      <c r="D658" t="s">
        <v>38</v>
      </c>
      <c r="E658">
        <v>10</v>
      </c>
      <c r="F658" s="6">
        <v>1280</v>
      </c>
      <c r="G658" s="6">
        <v>460.41600000000005</v>
      </c>
    </row>
    <row r="659" spans="1:7" x14ac:dyDescent="0.35">
      <c r="A659" s="5">
        <v>39873</v>
      </c>
      <c r="B659" t="s">
        <v>44</v>
      </c>
      <c r="C659" t="s">
        <v>39</v>
      </c>
      <c r="D659" t="s">
        <v>38</v>
      </c>
      <c r="E659">
        <v>9</v>
      </c>
      <c r="F659" s="6">
        <v>2475</v>
      </c>
      <c r="G659" s="6">
        <v>780.12</v>
      </c>
    </row>
    <row r="660" spans="1:7" x14ac:dyDescent="0.35">
      <c r="A660" s="5">
        <v>39904</v>
      </c>
      <c r="B660" t="s">
        <v>44</v>
      </c>
      <c r="C660" t="s">
        <v>39</v>
      </c>
      <c r="D660" t="s">
        <v>38</v>
      </c>
      <c r="E660">
        <v>8</v>
      </c>
      <c r="F660" s="6">
        <v>1240</v>
      </c>
      <c r="G660" s="6">
        <v>378.94399999999996</v>
      </c>
    </row>
    <row r="661" spans="1:7" x14ac:dyDescent="0.35">
      <c r="A661" s="5">
        <v>39934</v>
      </c>
      <c r="B661" t="s">
        <v>44</v>
      </c>
      <c r="C661" t="s">
        <v>39</v>
      </c>
      <c r="D661" t="s">
        <v>38</v>
      </c>
      <c r="E661">
        <v>10</v>
      </c>
      <c r="F661" s="6">
        <v>1440</v>
      </c>
      <c r="G661" s="6">
        <v>640.22400000000005</v>
      </c>
    </row>
    <row r="662" spans="1:7" x14ac:dyDescent="0.35">
      <c r="A662" s="5">
        <v>39965</v>
      </c>
      <c r="B662" t="s">
        <v>44</v>
      </c>
      <c r="C662" t="s">
        <v>39</v>
      </c>
      <c r="D662" t="s">
        <v>38</v>
      </c>
      <c r="E662">
        <v>10</v>
      </c>
      <c r="F662" s="6">
        <v>2660</v>
      </c>
      <c r="G662" s="6">
        <v>1008.14</v>
      </c>
    </row>
    <row r="663" spans="1:7" x14ac:dyDescent="0.35">
      <c r="A663" s="5">
        <v>39083</v>
      </c>
      <c r="B663" t="s">
        <v>44</v>
      </c>
      <c r="C663" t="s">
        <v>39</v>
      </c>
      <c r="D663" t="s">
        <v>40</v>
      </c>
      <c r="E663">
        <v>10</v>
      </c>
      <c r="F663" s="6">
        <v>2070</v>
      </c>
      <c r="G663" s="6">
        <v>902.93399999999997</v>
      </c>
    </row>
    <row r="664" spans="1:7" x14ac:dyDescent="0.35">
      <c r="A664" s="5">
        <v>39114</v>
      </c>
      <c r="B664" t="s">
        <v>44</v>
      </c>
      <c r="C664" t="s">
        <v>39</v>
      </c>
      <c r="D664" t="s">
        <v>40</v>
      </c>
      <c r="E664">
        <v>9</v>
      </c>
      <c r="F664" s="6">
        <v>1683</v>
      </c>
      <c r="G664" s="6">
        <v>689.86169999999993</v>
      </c>
    </row>
    <row r="665" spans="1:7" x14ac:dyDescent="0.35">
      <c r="A665" s="5">
        <v>39142</v>
      </c>
      <c r="B665" t="s">
        <v>44</v>
      </c>
      <c r="C665" t="s">
        <v>39</v>
      </c>
      <c r="D665" t="s">
        <v>40</v>
      </c>
      <c r="E665">
        <v>9</v>
      </c>
      <c r="F665" s="6">
        <v>981</v>
      </c>
      <c r="G665" s="6">
        <v>336.18869999999998</v>
      </c>
    </row>
    <row r="666" spans="1:7" x14ac:dyDescent="0.35">
      <c r="A666" s="5">
        <v>39173</v>
      </c>
      <c r="B666" t="s">
        <v>44</v>
      </c>
      <c r="C666" t="s">
        <v>39</v>
      </c>
      <c r="D666" t="s">
        <v>40</v>
      </c>
      <c r="E666">
        <v>7</v>
      </c>
      <c r="F666" s="6">
        <v>1085</v>
      </c>
      <c r="G666" s="6">
        <v>395.80799999999999</v>
      </c>
    </row>
    <row r="667" spans="1:7" x14ac:dyDescent="0.35">
      <c r="A667" s="5">
        <v>39203</v>
      </c>
      <c r="B667" t="s">
        <v>44</v>
      </c>
      <c r="C667" t="s">
        <v>39</v>
      </c>
      <c r="D667" t="s">
        <v>40</v>
      </c>
      <c r="E667">
        <v>10</v>
      </c>
      <c r="F667" s="6">
        <v>2410</v>
      </c>
      <c r="G667" s="6">
        <v>777.94799999999998</v>
      </c>
    </row>
    <row r="668" spans="1:7" x14ac:dyDescent="0.35">
      <c r="A668" s="5">
        <v>39234</v>
      </c>
      <c r="B668" t="s">
        <v>44</v>
      </c>
      <c r="C668" t="s">
        <v>39</v>
      </c>
      <c r="D668" t="s">
        <v>40</v>
      </c>
      <c r="E668">
        <v>6</v>
      </c>
      <c r="F668" s="6">
        <v>738</v>
      </c>
      <c r="G668" s="6">
        <v>312.3954</v>
      </c>
    </row>
    <row r="669" spans="1:7" x14ac:dyDescent="0.35">
      <c r="A669" s="5">
        <v>39264</v>
      </c>
      <c r="B669" t="s">
        <v>44</v>
      </c>
      <c r="C669" t="s">
        <v>39</v>
      </c>
      <c r="D669" t="s">
        <v>40</v>
      </c>
      <c r="E669">
        <v>9</v>
      </c>
      <c r="F669" s="6">
        <v>1908</v>
      </c>
      <c r="G669" s="6">
        <v>790.48440000000005</v>
      </c>
    </row>
    <row r="670" spans="1:7" x14ac:dyDescent="0.35">
      <c r="A670" s="5">
        <v>39295</v>
      </c>
      <c r="B670" t="s">
        <v>44</v>
      </c>
      <c r="C670" t="s">
        <v>39</v>
      </c>
      <c r="D670" t="s">
        <v>40</v>
      </c>
      <c r="E670">
        <v>8</v>
      </c>
      <c r="F670" s="6">
        <v>1784</v>
      </c>
      <c r="G670" s="6">
        <v>535.55680000000007</v>
      </c>
    </row>
    <row r="671" spans="1:7" x14ac:dyDescent="0.35">
      <c r="A671" s="5">
        <v>39326</v>
      </c>
      <c r="B671" t="s">
        <v>44</v>
      </c>
      <c r="C671" t="s">
        <v>39</v>
      </c>
      <c r="D671" t="s">
        <v>40</v>
      </c>
      <c r="E671">
        <v>7</v>
      </c>
      <c r="F671" s="6">
        <v>1848</v>
      </c>
      <c r="G671" s="6">
        <v>577.3152</v>
      </c>
    </row>
    <row r="672" spans="1:7" x14ac:dyDescent="0.35">
      <c r="A672" s="5">
        <v>39356</v>
      </c>
      <c r="B672" t="s">
        <v>44</v>
      </c>
      <c r="C672" t="s">
        <v>39</v>
      </c>
      <c r="D672" t="s">
        <v>40</v>
      </c>
      <c r="E672">
        <v>10</v>
      </c>
      <c r="F672" s="6">
        <v>2620</v>
      </c>
      <c r="G672" s="6">
        <v>899.97</v>
      </c>
    </row>
    <row r="673" spans="1:7" x14ac:dyDescent="0.35">
      <c r="A673" s="5">
        <v>39387</v>
      </c>
      <c r="B673" t="s">
        <v>44</v>
      </c>
      <c r="C673" t="s">
        <v>39</v>
      </c>
      <c r="D673" t="s">
        <v>40</v>
      </c>
      <c r="E673">
        <v>9</v>
      </c>
      <c r="F673" s="6">
        <v>1953</v>
      </c>
      <c r="G673" s="6">
        <v>770.84910000000002</v>
      </c>
    </row>
    <row r="674" spans="1:7" x14ac:dyDescent="0.35">
      <c r="A674" s="5">
        <v>39417</v>
      </c>
      <c r="B674" t="s">
        <v>44</v>
      </c>
      <c r="C674" t="s">
        <v>39</v>
      </c>
      <c r="D674" t="s">
        <v>40</v>
      </c>
      <c r="E674">
        <v>6</v>
      </c>
      <c r="F674" s="6">
        <v>852</v>
      </c>
      <c r="G674" s="6">
        <v>268.20960000000002</v>
      </c>
    </row>
    <row r="675" spans="1:7" x14ac:dyDescent="0.35">
      <c r="A675" s="5">
        <v>39448</v>
      </c>
      <c r="B675" t="s">
        <v>44</v>
      </c>
      <c r="C675" t="s">
        <v>39</v>
      </c>
      <c r="D675" t="s">
        <v>40</v>
      </c>
      <c r="E675">
        <v>8</v>
      </c>
      <c r="F675" s="6">
        <v>1128</v>
      </c>
      <c r="G675" s="6">
        <v>388.82159999999999</v>
      </c>
    </row>
    <row r="676" spans="1:7" x14ac:dyDescent="0.35">
      <c r="A676" s="5">
        <v>39479</v>
      </c>
      <c r="B676" t="s">
        <v>44</v>
      </c>
      <c r="C676" t="s">
        <v>39</v>
      </c>
      <c r="D676" t="s">
        <v>40</v>
      </c>
      <c r="E676">
        <v>9</v>
      </c>
      <c r="F676" s="6">
        <v>2169</v>
      </c>
      <c r="G676" s="6">
        <v>659.59289999999999</v>
      </c>
    </row>
    <row r="677" spans="1:7" x14ac:dyDescent="0.35">
      <c r="A677" s="5">
        <v>39508</v>
      </c>
      <c r="B677" t="s">
        <v>44</v>
      </c>
      <c r="C677" t="s">
        <v>39</v>
      </c>
      <c r="D677" t="s">
        <v>40</v>
      </c>
      <c r="E677">
        <v>7</v>
      </c>
      <c r="F677" s="6">
        <v>1904</v>
      </c>
      <c r="G677" s="6">
        <v>699.72</v>
      </c>
    </row>
    <row r="678" spans="1:7" x14ac:dyDescent="0.35">
      <c r="A678" s="5">
        <v>39539</v>
      </c>
      <c r="B678" t="s">
        <v>44</v>
      </c>
      <c r="C678" t="s">
        <v>39</v>
      </c>
      <c r="D678" t="s">
        <v>40</v>
      </c>
      <c r="E678">
        <v>8</v>
      </c>
      <c r="F678" s="6">
        <v>1488</v>
      </c>
      <c r="G678" s="6">
        <v>585.08159999999998</v>
      </c>
    </row>
    <row r="679" spans="1:7" x14ac:dyDescent="0.35">
      <c r="A679" s="5">
        <v>39569</v>
      </c>
      <c r="B679" t="s">
        <v>44</v>
      </c>
      <c r="C679" t="s">
        <v>39</v>
      </c>
      <c r="D679" t="s">
        <v>40</v>
      </c>
      <c r="E679">
        <v>9</v>
      </c>
      <c r="F679" s="6">
        <v>1737</v>
      </c>
      <c r="G679" s="6">
        <v>529.95870000000002</v>
      </c>
    </row>
    <row r="680" spans="1:7" x14ac:dyDescent="0.35">
      <c r="A680" s="5">
        <v>39600</v>
      </c>
      <c r="B680" t="s">
        <v>44</v>
      </c>
      <c r="C680" t="s">
        <v>39</v>
      </c>
      <c r="D680" t="s">
        <v>40</v>
      </c>
      <c r="E680">
        <v>9</v>
      </c>
      <c r="F680" s="6">
        <v>1863</v>
      </c>
      <c r="G680" s="6">
        <v>799.04070000000002</v>
      </c>
    </row>
    <row r="681" spans="1:7" x14ac:dyDescent="0.35">
      <c r="A681" s="5">
        <v>39630</v>
      </c>
      <c r="B681" t="s">
        <v>44</v>
      </c>
      <c r="C681" t="s">
        <v>39</v>
      </c>
      <c r="D681" t="s">
        <v>40</v>
      </c>
      <c r="E681">
        <v>10</v>
      </c>
      <c r="F681" s="6">
        <v>2120</v>
      </c>
      <c r="G681" s="6">
        <v>937.88800000000003</v>
      </c>
    </row>
    <row r="682" spans="1:7" x14ac:dyDescent="0.35">
      <c r="A682" s="5">
        <v>39661</v>
      </c>
      <c r="B682" t="s">
        <v>44</v>
      </c>
      <c r="C682" t="s">
        <v>39</v>
      </c>
      <c r="D682" t="s">
        <v>40</v>
      </c>
      <c r="E682">
        <v>6</v>
      </c>
      <c r="F682" s="6">
        <v>1764</v>
      </c>
      <c r="G682" s="6">
        <v>767.69279999999992</v>
      </c>
    </row>
    <row r="683" spans="1:7" x14ac:dyDescent="0.35">
      <c r="A683" s="5">
        <v>39692</v>
      </c>
      <c r="B683" t="s">
        <v>44</v>
      </c>
      <c r="C683" t="s">
        <v>39</v>
      </c>
      <c r="D683" t="s">
        <v>40</v>
      </c>
      <c r="E683">
        <v>8</v>
      </c>
      <c r="F683" s="6">
        <v>1624</v>
      </c>
      <c r="G683" s="6">
        <v>626.05200000000002</v>
      </c>
    </row>
    <row r="684" spans="1:7" x14ac:dyDescent="0.35">
      <c r="A684" s="5">
        <v>39722</v>
      </c>
      <c r="B684" t="s">
        <v>44</v>
      </c>
      <c r="C684" t="s">
        <v>39</v>
      </c>
      <c r="D684" t="s">
        <v>40</v>
      </c>
      <c r="E684">
        <v>8</v>
      </c>
      <c r="F684" s="6">
        <v>1624</v>
      </c>
      <c r="G684" s="6">
        <v>603.15359999999998</v>
      </c>
    </row>
    <row r="685" spans="1:7" x14ac:dyDescent="0.35">
      <c r="A685" s="5">
        <v>39753</v>
      </c>
      <c r="B685" t="s">
        <v>44</v>
      </c>
      <c r="C685" t="s">
        <v>39</v>
      </c>
      <c r="D685" t="s">
        <v>40</v>
      </c>
      <c r="E685">
        <v>8</v>
      </c>
      <c r="F685" s="6">
        <v>1184</v>
      </c>
      <c r="G685" s="6">
        <v>463.65440000000001</v>
      </c>
    </row>
    <row r="686" spans="1:7" x14ac:dyDescent="0.35">
      <c r="A686" s="5">
        <v>39783</v>
      </c>
      <c r="B686" t="s">
        <v>44</v>
      </c>
      <c r="C686" t="s">
        <v>39</v>
      </c>
      <c r="D686" t="s">
        <v>40</v>
      </c>
      <c r="E686">
        <v>8</v>
      </c>
      <c r="F686" s="6">
        <v>1168</v>
      </c>
      <c r="G686" s="6">
        <v>444.19040000000001</v>
      </c>
    </row>
    <row r="687" spans="1:7" x14ac:dyDescent="0.35">
      <c r="A687" s="5">
        <v>39814</v>
      </c>
      <c r="B687" t="s">
        <v>44</v>
      </c>
      <c r="C687" t="s">
        <v>39</v>
      </c>
      <c r="D687" t="s">
        <v>40</v>
      </c>
      <c r="E687">
        <v>8</v>
      </c>
      <c r="F687" s="6">
        <v>2040</v>
      </c>
      <c r="G687" s="6">
        <v>687.68399999999997</v>
      </c>
    </row>
    <row r="688" spans="1:7" x14ac:dyDescent="0.35">
      <c r="A688" s="5">
        <v>39845</v>
      </c>
      <c r="B688" t="s">
        <v>44</v>
      </c>
      <c r="C688" t="s">
        <v>39</v>
      </c>
      <c r="D688" t="s">
        <v>40</v>
      </c>
      <c r="E688">
        <v>8</v>
      </c>
      <c r="F688" s="6">
        <v>2312</v>
      </c>
      <c r="G688" s="6">
        <v>985.14319999999998</v>
      </c>
    </row>
    <row r="689" spans="1:7" x14ac:dyDescent="0.35">
      <c r="A689" s="5">
        <v>39873</v>
      </c>
      <c r="B689" t="s">
        <v>44</v>
      </c>
      <c r="C689" t="s">
        <v>39</v>
      </c>
      <c r="D689" t="s">
        <v>40</v>
      </c>
      <c r="E689">
        <v>9</v>
      </c>
      <c r="F689" s="6">
        <v>2610</v>
      </c>
      <c r="G689" s="6">
        <v>1041.3900000000001</v>
      </c>
    </row>
    <row r="690" spans="1:7" x14ac:dyDescent="0.35">
      <c r="A690" s="5">
        <v>39904</v>
      </c>
      <c r="B690" t="s">
        <v>44</v>
      </c>
      <c r="C690" t="s">
        <v>39</v>
      </c>
      <c r="D690" t="s">
        <v>40</v>
      </c>
      <c r="E690">
        <v>8</v>
      </c>
      <c r="F690" s="6">
        <v>1608</v>
      </c>
      <c r="G690" s="6">
        <v>535.78560000000004</v>
      </c>
    </row>
    <row r="691" spans="1:7" x14ac:dyDescent="0.35">
      <c r="A691" s="5">
        <v>39934</v>
      </c>
      <c r="B691" t="s">
        <v>44</v>
      </c>
      <c r="C691" t="s">
        <v>39</v>
      </c>
      <c r="D691" t="s">
        <v>40</v>
      </c>
      <c r="E691">
        <v>6</v>
      </c>
      <c r="F691" s="6">
        <v>1680</v>
      </c>
      <c r="G691" s="6">
        <v>623.28</v>
      </c>
    </row>
    <row r="692" spans="1:7" x14ac:dyDescent="0.35">
      <c r="A692" s="5">
        <v>39965</v>
      </c>
      <c r="B692" t="s">
        <v>44</v>
      </c>
      <c r="C692" t="s">
        <v>39</v>
      </c>
      <c r="D692" t="s">
        <v>40</v>
      </c>
      <c r="E692">
        <v>7</v>
      </c>
      <c r="F692" s="6">
        <v>1512</v>
      </c>
      <c r="G692" s="6">
        <v>551.88</v>
      </c>
    </row>
    <row r="693" spans="1:7" x14ac:dyDescent="0.35">
      <c r="A693" s="5">
        <v>39083</v>
      </c>
      <c r="B693" t="s">
        <v>44</v>
      </c>
      <c r="C693" t="s">
        <v>39</v>
      </c>
      <c r="D693" t="s">
        <v>37</v>
      </c>
      <c r="E693">
        <v>10</v>
      </c>
      <c r="F693" s="6">
        <v>2170</v>
      </c>
      <c r="G693" s="6">
        <v>831.54399999999998</v>
      </c>
    </row>
    <row r="694" spans="1:7" x14ac:dyDescent="0.35">
      <c r="A694" s="5">
        <v>39114</v>
      </c>
      <c r="B694" t="s">
        <v>44</v>
      </c>
      <c r="C694" t="s">
        <v>39</v>
      </c>
      <c r="D694" t="s">
        <v>37</v>
      </c>
      <c r="E694">
        <v>9</v>
      </c>
      <c r="F694" s="6">
        <v>1890</v>
      </c>
      <c r="G694" s="6">
        <v>778.68</v>
      </c>
    </row>
    <row r="695" spans="1:7" x14ac:dyDescent="0.35">
      <c r="A695" s="5">
        <v>39142</v>
      </c>
      <c r="B695" t="s">
        <v>44</v>
      </c>
      <c r="C695" t="s">
        <v>39</v>
      </c>
      <c r="D695" t="s">
        <v>37</v>
      </c>
      <c r="E695">
        <v>10</v>
      </c>
      <c r="F695" s="6">
        <v>1350</v>
      </c>
      <c r="G695" s="6">
        <v>415.8</v>
      </c>
    </row>
    <row r="696" spans="1:7" x14ac:dyDescent="0.35">
      <c r="A696" s="5">
        <v>39173</v>
      </c>
      <c r="B696" t="s">
        <v>44</v>
      </c>
      <c r="C696" t="s">
        <v>39</v>
      </c>
      <c r="D696" t="s">
        <v>37</v>
      </c>
      <c r="E696">
        <v>10</v>
      </c>
      <c r="F696" s="6">
        <v>2790</v>
      </c>
      <c r="G696" s="6">
        <v>1056.2939999999999</v>
      </c>
    </row>
    <row r="697" spans="1:7" x14ac:dyDescent="0.35">
      <c r="A697" s="5">
        <v>39203</v>
      </c>
      <c r="B697" t="s">
        <v>44</v>
      </c>
      <c r="C697" t="s">
        <v>39</v>
      </c>
      <c r="D697" t="s">
        <v>37</v>
      </c>
      <c r="E697">
        <v>10</v>
      </c>
      <c r="F697" s="6">
        <v>1940</v>
      </c>
      <c r="G697" s="6">
        <v>820.23199999999997</v>
      </c>
    </row>
    <row r="698" spans="1:7" x14ac:dyDescent="0.35">
      <c r="A698" s="5">
        <v>39234</v>
      </c>
      <c r="B698" t="s">
        <v>44</v>
      </c>
      <c r="C698" t="s">
        <v>39</v>
      </c>
      <c r="D698" t="s">
        <v>37</v>
      </c>
      <c r="E698">
        <v>9</v>
      </c>
      <c r="F698" s="6">
        <v>2007</v>
      </c>
      <c r="G698" s="6">
        <v>669.33450000000005</v>
      </c>
    </row>
    <row r="699" spans="1:7" x14ac:dyDescent="0.35">
      <c r="A699" s="5">
        <v>39264</v>
      </c>
      <c r="B699" t="s">
        <v>44</v>
      </c>
      <c r="C699" t="s">
        <v>39</v>
      </c>
      <c r="D699" t="s">
        <v>37</v>
      </c>
      <c r="E699">
        <v>6</v>
      </c>
      <c r="F699" s="6">
        <v>1308</v>
      </c>
      <c r="G699" s="6">
        <v>514.8288</v>
      </c>
    </row>
    <row r="700" spans="1:7" x14ac:dyDescent="0.35">
      <c r="A700" s="5">
        <v>39295</v>
      </c>
      <c r="B700" t="s">
        <v>44</v>
      </c>
      <c r="C700" t="s">
        <v>39</v>
      </c>
      <c r="D700" t="s">
        <v>37</v>
      </c>
      <c r="E700">
        <v>9</v>
      </c>
      <c r="F700" s="6">
        <v>2070</v>
      </c>
      <c r="G700" s="6">
        <v>663.02099999999996</v>
      </c>
    </row>
    <row r="701" spans="1:7" x14ac:dyDescent="0.35">
      <c r="A701" s="5">
        <v>39326</v>
      </c>
      <c r="B701" t="s">
        <v>44</v>
      </c>
      <c r="C701" t="s">
        <v>39</v>
      </c>
      <c r="D701" t="s">
        <v>37</v>
      </c>
      <c r="E701">
        <v>6</v>
      </c>
      <c r="F701" s="6">
        <v>1230</v>
      </c>
      <c r="G701" s="6">
        <v>516.72299999999996</v>
      </c>
    </row>
    <row r="702" spans="1:7" x14ac:dyDescent="0.35">
      <c r="A702" s="5">
        <v>39356</v>
      </c>
      <c r="B702" t="s">
        <v>44</v>
      </c>
      <c r="C702" t="s">
        <v>39</v>
      </c>
      <c r="D702" t="s">
        <v>37</v>
      </c>
      <c r="E702">
        <v>8</v>
      </c>
      <c r="F702" s="6">
        <v>1216</v>
      </c>
      <c r="G702" s="6">
        <v>464.0256</v>
      </c>
    </row>
    <row r="703" spans="1:7" x14ac:dyDescent="0.35">
      <c r="A703" s="5">
        <v>39387</v>
      </c>
      <c r="B703" t="s">
        <v>44</v>
      </c>
      <c r="C703" t="s">
        <v>39</v>
      </c>
      <c r="D703" t="s">
        <v>37</v>
      </c>
      <c r="E703">
        <v>7</v>
      </c>
      <c r="F703" s="6">
        <v>924</v>
      </c>
      <c r="G703" s="6">
        <v>383.09040000000005</v>
      </c>
    </row>
    <row r="704" spans="1:7" x14ac:dyDescent="0.35">
      <c r="A704" s="5">
        <v>39417</v>
      </c>
      <c r="B704" t="s">
        <v>44</v>
      </c>
      <c r="C704" t="s">
        <v>39</v>
      </c>
      <c r="D704" t="s">
        <v>37</v>
      </c>
      <c r="E704">
        <v>7</v>
      </c>
      <c r="F704" s="6">
        <v>1736</v>
      </c>
      <c r="G704" s="6">
        <v>760.36800000000005</v>
      </c>
    </row>
    <row r="705" spans="1:7" x14ac:dyDescent="0.35">
      <c r="A705" s="5">
        <v>39448</v>
      </c>
      <c r="B705" t="s">
        <v>44</v>
      </c>
      <c r="C705" t="s">
        <v>39</v>
      </c>
      <c r="D705" t="s">
        <v>37</v>
      </c>
      <c r="E705">
        <v>8</v>
      </c>
      <c r="F705" s="6">
        <v>1192</v>
      </c>
      <c r="G705" s="6">
        <v>397.17439999999999</v>
      </c>
    </row>
    <row r="706" spans="1:7" x14ac:dyDescent="0.35">
      <c r="A706" s="5">
        <v>39479</v>
      </c>
      <c r="B706" t="s">
        <v>44</v>
      </c>
      <c r="C706" t="s">
        <v>39</v>
      </c>
      <c r="D706" t="s">
        <v>37</v>
      </c>
      <c r="E706">
        <v>6</v>
      </c>
      <c r="F706" s="6">
        <v>1176</v>
      </c>
      <c r="G706" s="6">
        <v>374.0856</v>
      </c>
    </row>
    <row r="707" spans="1:7" x14ac:dyDescent="0.35">
      <c r="A707" s="5">
        <v>39508</v>
      </c>
      <c r="B707" t="s">
        <v>44</v>
      </c>
      <c r="C707" t="s">
        <v>39</v>
      </c>
      <c r="D707" t="s">
        <v>37</v>
      </c>
      <c r="E707">
        <v>7</v>
      </c>
      <c r="F707" s="6">
        <v>2093</v>
      </c>
      <c r="G707" s="6">
        <v>671.85300000000007</v>
      </c>
    </row>
    <row r="708" spans="1:7" x14ac:dyDescent="0.35">
      <c r="A708" s="5">
        <v>39539</v>
      </c>
      <c r="B708" t="s">
        <v>44</v>
      </c>
      <c r="C708" t="s">
        <v>39</v>
      </c>
      <c r="D708" t="s">
        <v>37</v>
      </c>
      <c r="E708">
        <v>8</v>
      </c>
      <c r="F708" s="6">
        <v>1880</v>
      </c>
      <c r="G708" s="6">
        <v>659.88</v>
      </c>
    </row>
    <row r="709" spans="1:7" x14ac:dyDescent="0.35">
      <c r="A709" s="5">
        <v>39569</v>
      </c>
      <c r="B709" t="s">
        <v>44</v>
      </c>
      <c r="C709" t="s">
        <v>39</v>
      </c>
      <c r="D709" t="s">
        <v>37</v>
      </c>
      <c r="E709">
        <v>7</v>
      </c>
      <c r="F709" s="6">
        <v>1610</v>
      </c>
      <c r="G709" s="6">
        <v>483.16099999999994</v>
      </c>
    </row>
    <row r="710" spans="1:7" x14ac:dyDescent="0.35">
      <c r="A710" s="5">
        <v>39600</v>
      </c>
      <c r="B710" t="s">
        <v>44</v>
      </c>
      <c r="C710" t="s">
        <v>39</v>
      </c>
      <c r="D710" t="s">
        <v>37</v>
      </c>
      <c r="E710">
        <v>7</v>
      </c>
      <c r="F710" s="6">
        <v>1610</v>
      </c>
      <c r="G710" s="6">
        <v>497.49</v>
      </c>
    </row>
    <row r="711" spans="1:7" x14ac:dyDescent="0.35">
      <c r="A711" s="5">
        <v>39630</v>
      </c>
      <c r="B711" t="s">
        <v>44</v>
      </c>
      <c r="C711" t="s">
        <v>39</v>
      </c>
      <c r="D711" t="s">
        <v>37</v>
      </c>
      <c r="E711">
        <v>10</v>
      </c>
      <c r="F711" s="6">
        <v>1160</v>
      </c>
      <c r="G711" s="6">
        <v>404.72399999999999</v>
      </c>
    </row>
    <row r="712" spans="1:7" x14ac:dyDescent="0.35">
      <c r="A712" s="5">
        <v>39661</v>
      </c>
      <c r="B712" t="s">
        <v>44</v>
      </c>
      <c r="C712" t="s">
        <v>39</v>
      </c>
      <c r="D712" t="s">
        <v>37</v>
      </c>
      <c r="E712">
        <v>9</v>
      </c>
      <c r="F712" s="6">
        <v>2259</v>
      </c>
      <c r="G712" s="6">
        <v>687.63959999999997</v>
      </c>
    </row>
    <row r="713" spans="1:7" x14ac:dyDescent="0.35">
      <c r="A713" s="5">
        <v>39692</v>
      </c>
      <c r="B713" t="s">
        <v>44</v>
      </c>
      <c r="C713" t="s">
        <v>39</v>
      </c>
      <c r="D713" t="s">
        <v>37</v>
      </c>
      <c r="E713">
        <v>8</v>
      </c>
      <c r="F713" s="6">
        <v>1008</v>
      </c>
      <c r="G713" s="6">
        <v>364.2912</v>
      </c>
    </row>
    <row r="714" spans="1:7" x14ac:dyDescent="0.35">
      <c r="A714" s="5">
        <v>39722</v>
      </c>
      <c r="B714" t="s">
        <v>44</v>
      </c>
      <c r="C714" t="s">
        <v>39</v>
      </c>
      <c r="D714" t="s">
        <v>37</v>
      </c>
      <c r="E714">
        <v>10</v>
      </c>
      <c r="F714" s="6">
        <v>2890</v>
      </c>
      <c r="G714" s="6">
        <v>958.61299999999994</v>
      </c>
    </row>
    <row r="715" spans="1:7" x14ac:dyDescent="0.35">
      <c r="A715" s="5">
        <v>39753</v>
      </c>
      <c r="B715" t="s">
        <v>44</v>
      </c>
      <c r="C715" t="s">
        <v>39</v>
      </c>
      <c r="D715" t="s">
        <v>37</v>
      </c>
      <c r="E715">
        <v>10</v>
      </c>
      <c r="F715" s="6">
        <v>1430</v>
      </c>
      <c r="G715" s="6">
        <v>586.15699999999993</v>
      </c>
    </row>
    <row r="716" spans="1:7" x14ac:dyDescent="0.35">
      <c r="A716" s="5">
        <v>39783</v>
      </c>
      <c r="B716" t="s">
        <v>44</v>
      </c>
      <c r="C716" t="s">
        <v>39</v>
      </c>
      <c r="D716" t="s">
        <v>37</v>
      </c>
      <c r="E716">
        <v>6</v>
      </c>
      <c r="F716" s="6">
        <v>1140</v>
      </c>
      <c r="G716" s="6">
        <v>377.56799999999998</v>
      </c>
    </row>
    <row r="717" spans="1:7" x14ac:dyDescent="0.35">
      <c r="A717" s="5">
        <v>39814</v>
      </c>
      <c r="B717" t="s">
        <v>44</v>
      </c>
      <c r="C717" t="s">
        <v>39</v>
      </c>
      <c r="D717" t="s">
        <v>37</v>
      </c>
      <c r="E717">
        <v>6</v>
      </c>
      <c r="F717" s="6">
        <v>1740</v>
      </c>
      <c r="G717" s="6">
        <v>549.66600000000005</v>
      </c>
    </row>
    <row r="718" spans="1:7" x14ac:dyDescent="0.35">
      <c r="A718" s="5">
        <v>39845</v>
      </c>
      <c r="B718" t="s">
        <v>44</v>
      </c>
      <c r="C718" t="s">
        <v>39</v>
      </c>
      <c r="D718" t="s">
        <v>37</v>
      </c>
      <c r="E718">
        <v>9</v>
      </c>
      <c r="F718" s="6">
        <v>1179</v>
      </c>
      <c r="G718" s="6">
        <v>484.21530000000001</v>
      </c>
    </row>
    <row r="719" spans="1:7" x14ac:dyDescent="0.35">
      <c r="A719" s="5">
        <v>39873</v>
      </c>
      <c r="B719" t="s">
        <v>44</v>
      </c>
      <c r="C719" t="s">
        <v>39</v>
      </c>
      <c r="D719" t="s">
        <v>37</v>
      </c>
      <c r="E719">
        <v>6</v>
      </c>
      <c r="F719" s="6">
        <v>1734</v>
      </c>
      <c r="G719" s="6">
        <v>560.42880000000002</v>
      </c>
    </row>
    <row r="720" spans="1:7" x14ac:dyDescent="0.35">
      <c r="A720" s="5">
        <v>39904</v>
      </c>
      <c r="B720" t="s">
        <v>44</v>
      </c>
      <c r="C720" t="s">
        <v>39</v>
      </c>
      <c r="D720" t="s">
        <v>37</v>
      </c>
      <c r="E720">
        <v>8</v>
      </c>
      <c r="F720" s="6">
        <v>2128</v>
      </c>
      <c r="G720" s="6">
        <v>673.51200000000006</v>
      </c>
    </row>
    <row r="721" spans="1:7" x14ac:dyDescent="0.35">
      <c r="A721" s="5">
        <v>39934</v>
      </c>
      <c r="B721" t="s">
        <v>44</v>
      </c>
      <c r="C721" t="s">
        <v>39</v>
      </c>
      <c r="D721" t="s">
        <v>37</v>
      </c>
      <c r="E721">
        <v>9</v>
      </c>
      <c r="F721" s="6">
        <v>2160</v>
      </c>
      <c r="G721" s="6">
        <v>937.65599999999995</v>
      </c>
    </row>
    <row r="722" spans="1:7" x14ac:dyDescent="0.35">
      <c r="A722" s="5">
        <v>39965</v>
      </c>
      <c r="B722" t="s">
        <v>44</v>
      </c>
      <c r="C722" t="s">
        <v>39</v>
      </c>
      <c r="D722" t="s">
        <v>37</v>
      </c>
      <c r="E722">
        <v>6</v>
      </c>
      <c r="F722" s="6">
        <v>1590</v>
      </c>
      <c r="G722" s="6">
        <v>650.94600000000003</v>
      </c>
    </row>
    <row r="723" spans="1:7" x14ac:dyDescent="0.35">
      <c r="A723" s="5">
        <v>39083</v>
      </c>
      <c r="B723" t="s">
        <v>44</v>
      </c>
      <c r="C723" t="s">
        <v>41</v>
      </c>
      <c r="D723" t="s">
        <v>38</v>
      </c>
      <c r="E723">
        <v>8</v>
      </c>
      <c r="F723" s="6">
        <v>872</v>
      </c>
      <c r="G723" s="6">
        <v>331.01119999999997</v>
      </c>
    </row>
    <row r="724" spans="1:7" x14ac:dyDescent="0.35">
      <c r="A724" s="5">
        <v>39114</v>
      </c>
      <c r="B724" t="s">
        <v>44</v>
      </c>
      <c r="C724" t="s">
        <v>41</v>
      </c>
      <c r="D724" t="s">
        <v>38</v>
      </c>
      <c r="E724">
        <v>7</v>
      </c>
      <c r="F724" s="6">
        <v>1785</v>
      </c>
      <c r="G724" s="6">
        <v>566.02350000000001</v>
      </c>
    </row>
    <row r="725" spans="1:7" x14ac:dyDescent="0.35">
      <c r="A725" s="5">
        <v>39142</v>
      </c>
      <c r="B725" t="s">
        <v>44</v>
      </c>
      <c r="C725" t="s">
        <v>41</v>
      </c>
      <c r="D725" t="s">
        <v>38</v>
      </c>
      <c r="E725">
        <v>10</v>
      </c>
      <c r="F725" s="6">
        <v>1090</v>
      </c>
      <c r="G725" s="6">
        <v>381.5</v>
      </c>
    </row>
    <row r="726" spans="1:7" x14ac:dyDescent="0.35">
      <c r="A726" s="5">
        <v>39173</v>
      </c>
      <c r="B726" t="s">
        <v>44</v>
      </c>
      <c r="C726" t="s">
        <v>41</v>
      </c>
      <c r="D726" t="s">
        <v>38</v>
      </c>
      <c r="E726">
        <v>6</v>
      </c>
      <c r="F726" s="6">
        <v>1788</v>
      </c>
      <c r="G726" s="6">
        <v>629.19719999999995</v>
      </c>
    </row>
    <row r="727" spans="1:7" x14ac:dyDescent="0.35">
      <c r="A727" s="5">
        <v>39203</v>
      </c>
      <c r="B727" t="s">
        <v>44</v>
      </c>
      <c r="C727" t="s">
        <v>41</v>
      </c>
      <c r="D727" t="s">
        <v>38</v>
      </c>
      <c r="E727">
        <v>10</v>
      </c>
      <c r="F727" s="6">
        <v>2240</v>
      </c>
      <c r="G727" s="6">
        <v>721.952</v>
      </c>
    </row>
    <row r="728" spans="1:7" x14ac:dyDescent="0.35">
      <c r="A728" s="5">
        <v>39234</v>
      </c>
      <c r="B728" t="s">
        <v>44</v>
      </c>
      <c r="C728" t="s">
        <v>41</v>
      </c>
      <c r="D728" t="s">
        <v>38</v>
      </c>
      <c r="E728">
        <v>7</v>
      </c>
      <c r="F728" s="6">
        <v>2065</v>
      </c>
      <c r="G728" s="6">
        <v>811.13199999999995</v>
      </c>
    </row>
    <row r="729" spans="1:7" x14ac:dyDescent="0.35">
      <c r="A729" s="5">
        <v>39264</v>
      </c>
      <c r="B729" t="s">
        <v>44</v>
      </c>
      <c r="C729" t="s">
        <v>41</v>
      </c>
      <c r="D729" t="s">
        <v>38</v>
      </c>
      <c r="E729">
        <v>6</v>
      </c>
      <c r="F729" s="6">
        <v>1302</v>
      </c>
      <c r="G729" s="6">
        <v>487.46879999999999</v>
      </c>
    </row>
    <row r="730" spans="1:7" x14ac:dyDescent="0.35">
      <c r="A730" s="5">
        <v>39295</v>
      </c>
      <c r="B730" t="s">
        <v>44</v>
      </c>
      <c r="C730" t="s">
        <v>41</v>
      </c>
      <c r="D730" t="s">
        <v>38</v>
      </c>
      <c r="E730">
        <v>8</v>
      </c>
      <c r="F730" s="6">
        <v>1712</v>
      </c>
      <c r="G730" s="6">
        <v>618.20319999999992</v>
      </c>
    </row>
    <row r="731" spans="1:7" x14ac:dyDescent="0.35">
      <c r="A731" s="5">
        <v>39326</v>
      </c>
      <c r="B731" t="s">
        <v>44</v>
      </c>
      <c r="C731" t="s">
        <v>41</v>
      </c>
      <c r="D731" t="s">
        <v>38</v>
      </c>
      <c r="E731">
        <v>8</v>
      </c>
      <c r="F731" s="6">
        <v>928</v>
      </c>
      <c r="G731" s="6">
        <v>307.53919999999999</v>
      </c>
    </row>
    <row r="732" spans="1:7" x14ac:dyDescent="0.35">
      <c r="A732" s="5">
        <v>39356</v>
      </c>
      <c r="B732" t="s">
        <v>44</v>
      </c>
      <c r="C732" t="s">
        <v>41</v>
      </c>
      <c r="D732" t="s">
        <v>38</v>
      </c>
      <c r="E732">
        <v>8</v>
      </c>
      <c r="F732" s="6">
        <v>1552</v>
      </c>
      <c r="G732" s="6">
        <v>599.072</v>
      </c>
    </row>
    <row r="733" spans="1:7" x14ac:dyDescent="0.35">
      <c r="A733" s="5">
        <v>39387</v>
      </c>
      <c r="B733" t="s">
        <v>44</v>
      </c>
      <c r="C733" t="s">
        <v>41</v>
      </c>
      <c r="D733" t="s">
        <v>38</v>
      </c>
      <c r="E733">
        <v>9</v>
      </c>
      <c r="F733" s="6">
        <v>2295</v>
      </c>
      <c r="G733" s="6">
        <v>982.03049999999996</v>
      </c>
    </row>
    <row r="734" spans="1:7" x14ac:dyDescent="0.35">
      <c r="A734" s="5">
        <v>39417</v>
      </c>
      <c r="B734" t="s">
        <v>44</v>
      </c>
      <c r="C734" t="s">
        <v>41</v>
      </c>
      <c r="D734" t="s">
        <v>38</v>
      </c>
      <c r="E734">
        <v>10</v>
      </c>
      <c r="F734" s="6">
        <v>1810</v>
      </c>
      <c r="G734" s="6">
        <v>579.20000000000005</v>
      </c>
    </row>
    <row r="735" spans="1:7" x14ac:dyDescent="0.35">
      <c r="A735" s="5">
        <v>39448</v>
      </c>
      <c r="B735" t="s">
        <v>44</v>
      </c>
      <c r="C735" t="s">
        <v>41</v>
      </c>
      <c r="D735" t="s">
        <v>38</v>
      </c>
      <c r="E735">
        <v>10</v>
      </c>
      <c r="F735" s="6">
        <v>1760</v>
      </c>
      <c r="G735" s="6">
        <v>725.29600000000005</v>
      </c>
    </row>
    <row r="736" spans="1:7" x14ac:dyDescent="0.35">
      <c r="A736" s="5">
        <v>39479</v>
      </c>
      <c r="B736" t="s">
        <v>44</v>
      </c>
      <c r="C736" t="s">
        <v>41</v>
      </c>
      <c r="D736" t="s">
        <v>38</v>
      </c>
      <c r="E736">
        <v>10</v>
      </c>
      <c r="F736" s="6">
        <v>2850</v>
      </c>
      <c r="G736" s="6">
        <v>1176.7649999999999</v>
      </c>
    </row>
    <row r="737" spans="1:7" x14ac:dyDescent="0.35">
      <c r="A737" s="5">
        <v>39508</v>
      </c>
      <c r="B737" t="s">
        <v>44</v>
      </c>
      <c r="C737" t="s">
        <v>41</v>
      </c>
      <c r="D737" t="s">
        <v>38</v>
      </c>
      <c r="E737">
        <v>7</v>
      </c>
      <c r="F737" s="6">
        <v>1120</v>
      </c>
      <c r="G737" s="6">
        <v>471.96800000000002</v>
      </c>
    </row>
    <row r="738" spans="1:7" x14ac:dyDescent="0.35">
      <c r="A738" s="5">
        <v>39539</v>
      </c>
      <c r="B738" t="s">
        <v>44</v>
      </c>
      <c r="C738" t="s">
        <v>41</v>
      </c>
      <c r="D738" t="s">
        <v>38</v>
      </c>
      <c r="E738">
        <v>10</v>
      </c>
      <c r="F738" s="6">
        <v>1990</v>
      </c>
      <c r="G738" s="6">
        <v>699.48500000000001</v>
      </c>
    </row>
    <row r="739" spans="1:7" x14ac:dyDescent="0.35">
      <c r="A739" s="5">
        <v>39569</v>
      </c>
      <c r="B739" t="s">
        <v>44</v>
      </c>
      <c r="C739" t="s">
        <v>41</v>
      </c>
      <c r="D739" t="s">
        <v>38</v>
      </c>
      <c r="E739">
        <v>10</v>
      </c>
      <c r="F739" s="6">
        <v>1520</v>
      </c>
      <c r="G739" s="6">
        <v>660.28800000000001</v>
      </c>
    </row>
    <row r="740" spans="1:7" x14ac:dyDescent="0.35">
      <c r="A740" s="5">
        <v>39600</v>
      </c>
      <c r="B740" t="s">
        <v>44</v>
      </c>
      <c r="C740" t="s">
        <v>41</v>
      </c>
      <c r="D740" t="s">
        <v>38</v>
      </c>
      <c r="E740">
        <v>10</v>
      </c>
      <c r="F740" s="6">
        <v>1010</v>
      </c>
      <c r="G740" s="6">
        <v>401.17200000000003</v>
      </c>
    </row>
    <row r="741" spans="1:7" x14ac:dyDescent="0.35">
      <c r="A741" s="5">
        <v>39630</v>
      </c>
      <c r="B741" t="s">
        <v>44</v>
      </c>
      <c r="C741" t="s">
        <v>41</v>
      </c>
      <c r="D741" t="s">
        <v>38</v>
      </c>
      <c r="E741">
        <v>6</v>
      </c>
      <c r="F741" s="6">
        <v>1194</v>
      </c>
      <c r="G741" s="6">
        <v>362.4984</v>
      </c>
    </row>
    <row r="742" spans="1:7" x14ac:dyDescent="0.35">
      <c r="A742" s="5">
        <v>39661</v>
      </c>
      <c r="B742" t="s">
        <v>44</v>
      </c>
      <c r="C742" t="s">
        <v>41</v>
      </c>
      <c r="D742" t="s">
        <v>38</v>
      </c>
      <c r="E742">
        <v>7</v>
      </c>
      <c r="F742" s="6">
        <v>1064</v>
      </c>
      <c r="G742" s="6">
        <v>413.47039999999998</v>
      </c>
    </row>
    <row r="743" spans="1:7" x14ac:dyDescent="0.35">
      <c r="A743" s="5">
        <v>39692</v>
      </c>
      <c r="B743" t="s">
        <v>44</v>
      </c>
      <c r="C743" t="s">
        <v>41</v>
      </c>
      <c r="D743" t="s">
        <v>38</v>
      </c>
      <c r="E743">
        <v>8</v>
      </c>
      <c r="F743" s="6">
        <v>2248</v>
      </c>
      <c r="G743" s="6">
        <v>818.94640000000004</v>
      </c>
    </row>
    <row r="744" spans="1:7" x14ac:dyDescent="0.35">
      <c r="A744" s="5">
        <v>39722</v>
      </c>
      <c r="B744" t="s">
        <v>44</v>
      </c>
      <c r="C744" t="s">
        <v>41</v>
      </c>
      <c r="D744" t="s">
        <v>38</v>
      </c>
      <c r="E744">
        <v>9</v>
      </c>
      <c r="F744" s="6">
        <v>1710</v>
      </c>
      <c r="G744" s="6">
        <v>703.49400000000003</v>
      </c>
    </row>
    <row r="745" spans="1:7" x14ac:dyDescent="0.35">
      <c r="A745" s="5">
        <v>39753</v>
      </c>
      <c r="B745" t="s">
        <v>44</v>
      </c>
      <c r="C745" t="s">
        <v>41</v>
      </c>
      <c r="D745" t="s">
        <v>38</v>
      </c>
      <c r="E745">
        <v>10</v>
      </c>
      <c r="F745" s="6">
        <v>1220</v>
      </c>
      <c r="G745" s="6">
        <v>547.65800000000002</v>
      </c>
    </row>
    <row r="746" spans="1:7" x14ac:dyDescent="0.35">
      <c r="A746" s="5">
        <v>39783</v>
      </c>
      <c r="B746" t="s">
        <v>44</v>
      </c>
      <c r="C746" t="s">
        <v>41</v>
      </c>
      <c r="D746" t="s">
        <v>38</v>
      </c>
      <c r="E746">
        <v>9</v>
      </c>
      <c r="F746" s="6">
        <v>1953</v>
      </c>
      <c r="G746" s="6">
        <v>718.89929999999993</v>
      </c>
    </row>
    <row r="747" spans="1:7" x14ac:dyDescent="0.35">
      <c r="A747" s="5">
        <v>39814</v>
      </c>
      <c r="B747" t="s">
        <v>44</v>
      </c>
      <c r="C747" t="s">
        <v>41</v>
      </c>
      <c r="D747" t="s">
        <v>38</v>
      </c>
      <c r="E747">
        <v>9</v>
      </c>
      <c r="F747" s="6">
        <v>1053</v>
      </c>
      <c r="G747" s="6">
        <v>458.26559999999995</v>
      </c>
    </row>
    <row r="748" spans="1:7" x14ac:dyDescent="0.35">
      <c r="A748" s="5">
        <v>39845</v>
      </c>
      <c r="B748" t="s">
        <v>44</v>
      </c>
      <c r="C748" t="s">
        <v>41</v>
      </c>
      <c r="D748" t="s">
        <v>38</v>
      </c>
      <c r="E748">
        <v>10</v>
      </c>
      <c r="F748" s="6">
        <v>2250</v>
      </c>
      <c r="G748" s="6">
        <v>799.2</v>
      </c>
    </row>
    <row r="749" spans="1:7" x14ac:dyDescent="0.35">
      <c r="A749" s="5">
        <v>39873</v>
      </c>
      <c r="B749" t="s">
        <v>44</v>
      </c>
      <c r="C749" t="s">
        <v>41</v>
      </c>
      <c r="D749" t="s">
        <v>38</v>
      </c>
      <c r="E749">
        <v>10</v>
      </c>
      <c r="F749" s="6">
        <v>2650</v>
      </c>
      <c r="G749" s="6">
        <v>1113.53</v>
      </c>
    </row>
    <row r="750" spans="1:7" x14ac:dyDescent="0.35">
      <c r="A750" s="5">
        <v>39904</v>
      </c>
      <c r="B750" t="s">
        <v>44</v>
      </c>
      <c r="C750" t="s">
        <v>41</v>
      </c>
      <c r="D750" t="s">
        <v>38</v>
      </c>
      <c r="E750">
        <v>8</v>
      </c>
      <c r="F750" s="6">
        <v>1992</v>
      </c>
      <c r="G750" s="6">
        <v>778.27440000000001</v>
      </c>
    </row>
    <row r="751" spans="1:7" x14ac:dyDescent="0.35">
      <c r="A751" s="5">
        <v>39934</v>
      </c>
      <c r="B751" t="s">
        <v>44</v>
      </c>
      <c r="C751" t="s">
        <v>41</v>
      </c>
      <c r="D751" t="s">
        <v>38</v>
      </c>
      <c r="E751">
        <v>6</v>
      </c>
      <c r="F751" s="6">
        <v>1644</v>
      </c>
      <c r="G751" s="6">
        <v>656.44920000000002</v>
      </c>
    </row>
    <row r="752" spans="1:7" x14ac:dyDescent="0.35">
      <c r="A752" s="5">
        <v>39965</v>
      </c>
      <c r="B752" t="s">
        <v>44</v>
      </c>
      <c r="C752" t="s">
        <v>41</v>
      </c>
      <c r="D752" t="s">
        <v>38</v>
      </c>
      <c r="E752">
        <v>9</v>
      </c>
      <c r="F752" s="6">
        <v>945</v>
      </c>
      <c r="G752" s="6">
        <v>302.40000000000003</v>
      </c>
    </row>
    <row r="753" spans="1:7" x14ac:dyDescent="0.35">
      <c r="A753" s="5">
        <v>39083</v>
      </c>
      <c r="B753" t="s">
        <v>44</v>
      </c>
      <c r="C753" t="s">
        <v>41</v>
      </c>
      <c r="D753" t="s">
        <v>40</v>
      </c>
      <c r="E753">
        <v>8</v>
      </c>
      <c r="F753" s="6">
        <v>2312</v>
      </c>
      <c r="G753" s="6">
        <v>999.93999999999994</v>
      </c>
    </row>
    <row r="754" spans="1:7" x14ac:dyDescent="0.35">
      <c r="A754" s="5">
        <v>39114</v>
      </c>
      <c r="B754" t="s">
        <v>44</v>
      </c>
      <c r="C754" t="s">
        <v>41</v>
      </c>
      <c r="D754" t="s">
        <v>40</v>
      </c>
      <c r="E754">
        <v>6</v>
      </c>
      <c r="F754" s="6">
        <v>1644</v>
      </c>
      <c r="G754" s="6">
        <v>555.83640000000003</v>
      </c>
    </row>
    <row r="755" spans="1:7" x14ac:dyDescent="0.35">
      <c r="A755" s="5">
        <v>39142</v>
      </c>
      <c r="B755" t="s">
        <v>44</v>
      </c>
      <c r="C755" t="s">
        <v>41</v>
      </c>
      <c r="D755" t="s">
        <v>40</v>
      </c>
      <c r="E755">
        <v>10</v>
      </c>
      <c r="F755" s="6">
        <v>1260</v>
      </c>
      <c r="G755" s="6">
        <v>483.21000000000004</v>
      </c>
    </row>
    <row r="756" spans="1:7" x14ac:dyDescent="0.35">
      <c r="A756" s="5">
        <v>39173</v>
      </c>
      <c r="B756" t="s">
        <v>44</v>
      </c>
      <c r="C756" t="s">
        <v>41</v>
      </c>
      <c r="D756" t="s">
        <v>40</v>
      </c>
      <c r="E756">
        <v>8</v>
      </c>
      <c r="F756" s="6">
        <v>2256</v>
      </c>
      <c r="G756" s="6">
        <v>679.50720000000001</v>
      </c>
    </row>
    <row r="757" spans="1:7" x14ac:dyDescent="0.35">
      <c r="A757" s="5">
        <v>39203</v>
      </c>
      <c r="B757" t="s">
        <v>44</v>
      </c>
      <c r="C757" t="s">
        <v>41</v>
      </c>
      <c r="D757" t="s">
        <v>40</v>
      </c>
      <c r="E757">
        <v>7</v>
      </c>
      <c r="F757" s="6">
        <v>903</v>
      </c>
      <c r="G757" s="6">
        <v>324.26729999999998</v>
      </c>
    </row>
    <row r="758" spans="1:7" x14ac:dyDescent="0.35">
      <c r="A758" s="5">
        <v>39234</v>
      </c>
      <c r="B758" t="s">
        <v>44</v>
      </c>
      <c r="C758" t="s">
        <v>41</v>
      </c>
      <c r="D758" t="s">
        <v>40</v>
      </c>
      <c r="E758">
        <v>8</v>
      </c>
      <c r="F758" s="6">
        <v>1880</v>
      </c>
      <c r="G758" s="6">
        <v>698.42</v>
      </c>
    </row>
    <row r="759" spans="1:7" x14ac:dyDescent="0.35">
      <c r="A759" s="5">
        <v>39264</v>
      </c>
      <c r="B759" t="s">
        <v>44</v>
      </c>
      <c r="C759" t="s">
        <v>41</v>
      </c>
      <c r="D759" t="s">
        <v>40</v>
      </c>
      <c r="E759">
        <v>7</v>
      </c>
      <c r="F759" s="6">
        <v>1596</v>
      </c>
      <c r="G759" s="6">
        <v>523.48800000000006</v>
      </c>
    </row>
    <row r="760" spans="1:7" x14ac:dyDescent="0.35">
      <c r="A760" s="5">
        <v>39295</v>
      </c>
      <c r="B760" t="s">
        <v>44</v>
      </c>
      <c r="C760" t="s">
        <v>41</v>
      </c>
      <c r="D760" t="s">
        <v>40</v>
      </c>
      <c r="E760">
        <v>7</v>
      </c>
      <c r="F760" s="6">
        <v>1603</v>
      </c>
      <c r="G760" s="6">
        <v>566.01930000000004</v>
      </c>
    </row>
    <row r="761" spans="1:7" x14ac:dyDescent="0.35">
      <c r="A761" s="5">
        <v>39326</v>
      </c>
      <c r="B761" t="s">
        <v>44</v>
      </c>
      <c r="C761" t="s">
        <v>41</v>
      </c>
      <c r="D761" t="s">
        <v>40</v>
      </c>
      <c r="E761">
        <v>8</v>
      </c>
      <c r="F761" s="6">
        <v>2336</v>
      </c>
      <c r="G761" s="6">
        <v>862.91840000000002</v>
      </c>
    </row>
    <row r="762" spans="1:7" x14ac:dyDescent="0.35">
      <c r="A762" s="5">
        <v>39356</v>
      </c>
      <c r="B762" t="s">
        <v>44</v>
      </c>
      <c r="C762" t="s">
        <v>41</v>
      </c>
      <c r="D762" t="s">
        <v>40</v>
      </c>
      <c r="E762">
        <v>6</v>
      </c>
      <c r="F762" s="6">
        <v>720</v>
      </c>
      <c r="G762" s="6">
        <v>259.63200000000001</v>
      </c>
    </row>
    <row r="763" spans="1:7" x14ac:dyDescent="0.35">
      <c r="A763" s="5">
        <v>39387</v>
      </c>
      <c r="B763" t="s">
        <v>44</v>
      </c>
      <c r="C763" t="s">
        <v>41</v>
      </c>
      <c r="D763" t="s">
        <v>40</v>
      </c>
      <c r="E763">
        <v>7</v>
      </c>
      <c r="F763" s="6">
        <v>1505</v>
      </c>
      <c r="G763" s="6">
        <v>524.04100000000005</v>
      </c>
    </row>
    <row r="764" spans="1:7" x14ac:dyDescent="0.35">
      <c r="A764" s="5">
        <v>39417</v>
      </c>
      <c r="B764" t="s">
        <v>44</v>
      </c>
      <c r="C764" t="s">
        <v>41</v>
      </c>
      <c r="D764" t="s">
        <v>40</v>
      </c>
      <c r="E764">
        <v>9</v>
      </c>
      <c r="F764" s="6">
        <v>2592</v>
      </c>
      <c r="G764" s="6">
        <v>857.43359999999996</v>
      </c>
    </row>
    <row r="765" spans="1:7" x14ac:dyDescent="0.35">
      <c r="A765" s="5">
        <v>39448</v>
      </c>
      <c r="B765" t="s">
        <v>44</v>
      </c>
      <c r="C765" t="s">
        <v>41</v>
      </c>
      <c r="D765" t="s">
        <v>40</v>
      </c>
      <c r="E765">
        <v>6</v>
      </c>
      <c r="F765" s="6">
        <v>1248</v>
      </c>
      <c r="G765" s="6">
        <v>481.22879999999998</v>
      </c>
    </row>
    <row r="766" spans="1:7" x14ac:dyDescent="0.35">
      <c r="A766" s="5">
        <v>39479</v>
      </c>
      <c r="B766" t="s">
        <v>44</v>
      </c>
      <c r="C766" t="s">
        <v>41</v>
      </c>
      <c r="D766" t="s">
        <v>40</v>
      </c>
      <c r="E766">
        <v>6</v>
      </c>
      <c r="F766" s="6">
        <v>1680</v>
      </c>
      <c r="G766" s="6">
        <v>723.24</v>
      </c>
    </row>
    <row r="767" spans="1:7" x14ac:dyDescent="0.35">
      <c r="A767" s="5">
        <v>39508</v>
      </c>
      <c r="B767" t="s">
        <v>44</v>
      </c>
      <c r="C767" t="s">
        <v>41</v>
      </c>
      <c r="D767" t="s">
        <v>40</v>
      </c>
      <c r="E767">
        <v>9</v>
      </c>
      <c r="F767" s="6">
        <v>1098</v>
      </c>
      <c r="G767" s="6">
        <v>332.91360000000003</v>
      </c>
    </row>
    <row r="768" spans="1:7" x14ac:dyDescent="0.35">
      <c r="A768" s="5">
        <v>39539</v>
      </c>
      <c r="B768" t="s">
        <v>44</v>
      </c>
      <c r="C768" t="s">
        <v>41</v>
      </c>
      <c r="D768" t="s">
        <v>40</v>
      </c>
      <c r="E768">
        <v>8</v>
      </c>
      <c r="F768" s="6">
        <v>2304</v>
      </c>
      <c r="G768" s="6">
        <v>802.25279999999998</v>
      </c>
    </row>
    <row r="769" spans="1:7" x14ac:dyDescent="0.35">
      <c r="A769" s="5">
        <v>39569</v>
      </c>
      <c r="B769" t="s">
        <v>44</v>
      </c>
      <c r="C769" t="s">
        <v>41</v>
      </c>
      <c r="D769" t="s">
        <v>40</v>
      </c>
      <c r="E769">
        <v>7</v>
      </c>
      <c r="F769" s="6">
        <v>903</v>
      </c>
      <c r="G769" s="6">
        <v>325.80240000000003</v>
      </c>
    </row>
    <row r="770" spans="1:7" x14ac:dyDescent="0.35">
      <c r="A770" s="5">
        <v>39600</v>
      </c>
      <c r="B770" t="s">
        <v>44</v>
      </c>
      <c r="C770" t="s">
        <v>41</v>
      </c>
      <c r="D770" t="s">
        <v>40</v>
      </c>
      <c r="E770">
        <v>7</v>
      </c>
      <c r="F770" s="6">
        <v>1610</v>
      </c>
      <c r="G770" s="6">
        <v>593.44600000000003</v>
      </c>
    </row>
    <row r="771" spans="1:7" x14ac:dyDescent="0.35">
      <c r="A771" s="5">
        <v>39630</v>
      </c>
      <c r="B771" t="s">
        <v>44</v>
      </c>
      <c r="C771" t="s">
        <v>41</v>
      </c>
      <c r="D771" t="s">
        <v>40</v>
      </c>
      <c r="E771">
        <v>9</v>
      </c>
      <c r="F771" s="6">
        <v>2034</v>
      </c>
      <c r="G771" s="6">
        <v>671.01660000000004</v>
      </c>
    </row>
    <row r="772" spans="1:7" x14ac:dyDescent="0.35">
      <c r="A772" s="5">
        <v>39661</v>
      </c>
      <c r="B772" t="s">
        <v>44</v>
      </c>
      <c r="C772" t="s">
        <v>41</v>
      </c>
      <c r="D772" t="s">
        <v>40</v>
      </c>
      <c r="E772">
        <v>7</v>
      </c>
      <c r="F772" s="6">
        <v>889</v>
      </c>
      <c r="G772" s="6">
        <v>290.70300000000003</v>
      </c>
    </row>
    <row r="773" spans="1:7" x14ac:dyDescent="0.35">
      <c r="A773" s="5">
        <v>39692</v>
      </c>
      <c r="B773" t="s">
        <v>44</v>
      </c>
      <c r="C773" t="s">
        <v>41</v>
      </c>
      <c r="D773" t="s">
        <v>40</v>
      </c>
      <c r="E773">
        <v>7</v>
      </c>
      <c r="F773" s="6">
        <v>1743</v>
      </c>
      <c r="G773" s="6">
        <v>727.8768</v>
      </c>
    </row>
    <row r="774" spans="1:7" x14ac:dyDescent="0.35">
      <c r="A774" s="5">
        <v>39722</v>
      </c>
      <c r="B774" t="s">
        <v>44</v>
      </c>
      <c r="C774" t="s">
        <v>41</v>
      </c>
      <c r="D774" t="s">
        <v>40</v>
      </c>
      <c r="E774">
        <v>8</v>
      </c>
      <c r="F774" s="6">
        <v>1352</v>
      </c>
      <c r="G774" s="6">
        <v>542.96320000000003</v>
      </c>
    </row>
    <row r="775" spans="1:7" x14ac:dyDescent="0.35">
      <c r="A775" s="5">
        <v>39753</v>
      </c>
      <c r="B775" t="s">
        <v>44</v>
      </c>
      <c r="C775" t="s">
        <v>41</v>
      </c>
      <c r="D775" t="s">
        <v>40</v>
      </c>
      <c r="E775">
        <v>10</v>
      </c>
      <c r="F775" s="6">
        <v>2540</v>
      </c>
      <c r="G775" s="6">
        <v>834.89800000000002</v>
      </c>
    </row>
    <row r="776" spans="1:7" x14ac:dyDescent="0.35">
      <c r="A776" s="5">
        <v>39783</v>
      </c>
      <c r="B776" t="s">
        <v>44</v>
      </c>
      <c r="C776" t="s">
        <v>41</v>
      </c>
      <c r="D776" t="s">
        <v>40</v>
      </c>
      <c r="E776">
        <v>9</v>
      </c>
      <c r="F776" s="6">
        <v>2097</v>
      </c>
      <c r="G776" s="6">
        <v>723.67470000000003</v>
      </c>
    </row>
    <row r="777" spans="1:7" x14ac:dyDescent="0.35">
      <c r="A777" s="5">
        <v>39814</v>
      </c>
      <c r="B777" t="s">
        <v>44</v>
      </c>
      <c r="C777" t="s">
        <v>41</v>
      </c>
      <c r="D777" t="s">
        <v>40</v>
      </c>
      <c r="E777">
        <v>9</v>
      </c>
      <c r="F777" s="6">
        <v>2358</v>
      </c>
      <c r="G777" s="6">
        <v>1009.2239999999999</v>
      </c>
    </row>
    <row r="778" spans="1:7" x14ac:dyDescent="0.35">
      <c r="A778" s="5">
        <v>39845</v>
      </c>
      <c r="B778" t="s">
        <v>44</v>
      </c>
      <c r="C778" t="s">
        <v>41</v>
      </c>
      <c r="D778" t="s">
        <v>40</v>
      </c>
      <c r="E778">
        <v>9</v>
      </c>
      <c r="F778" s="6">
        <v>1278</v>
      </c>
      <c r="G778" s="6">
        <v>462.38040000000001</v>
      </c>
    </row>
    <row r="779" spans="1:7" x14ac:dyDescent="0.35">
      <c r="A779" s="5">
        <v>39873</v>
      </c>
      <c r="B779" t="s">
        <v>44</v>
      </c>
      <c r="C779" t="s">
        <v>41</v>
      </c>
      <c r="D779" t="s">
        <v>40</v>
      </c>
      <c r="E779">
        <v>10</v>
      </c>
      <c r="F779" s="6">
        <v>1740</v>
      </c>
      <c r="G779" s="6">
        <v>636.14400000000001</v>
      </c>
    </row>
    <row r="780" spans="1:7" x14ac:dyDescent="0.35">
      <c r="A780" s="5">
        <v>39904</v>
      </c>
      <c r="B780" t="s">
        <v>44</v>
      </c>
      <c r="C780" t="s">
        <v>41</v>
      </c>
      <c r="D780" t="s">
        <v>40</v>
      </c>
      <c r="E780">
        <v>6</v>
      </c>
      <c r="F780" s="6">
        <v>1188</v>
      </c>
      <c r="G780" s="6">
        <v>479.47680000000003</v>
      </c>
    </row>
    <row r="781" spans="1:7" x14ac:dyDescent="0.35">
      <c r="A781" s="5">
        <v>39934</v>
      </c>
      <c r="B781" t="s">
        <v>44</v>
      </c>
      <c r="C781" t="s">
        <v>41</v>
      </c>
      <c r="D781" t="s">
        <v>40</v>
      </c>
      <c r="E781">
        <v>6</v>
      </c>
      <c r="F781" s="6">
        <v>984</v>
      </c>
      <c r="G781" s="6">
        <v>313.30560000000003</v>
      </c>
    </row>
    <row r="782" spans="1:7" x14ac:dyDescent="0.35">
      <c r="A782" s="5">
        <v>39965</v>
      </c>
      <c r="B782" t="s">
        <v>44</v>
      </c>
      <c r="C782" t="s">
        <v>41</v>
      </c>
      <c r="D782" t="s">
        <v>40</v>
      </c>
      <c r="E782">
        <v>9</v>
      </c>
      <c r="F782" s="6">
        <v>2097</v>
      </c>
      <c r="G782" s="6">
        <v>867.94830000000002</v>
      </c>
    </row>
    <row r="783" spans="1:7" x14ac:dyDescent="0.35">
      <c r="A783" s="5">
        <v>39083</v>
      </c>
      <c r="B783" t="s">
        <v>44</v>
      </c>
      <c r="C783" t="s">
        <v>41</v>
      </c>
      <c r="D783" t="s">
        <v>37</v>
      </c>
      <c r="E783">
        <v>6</v>
      </c>
      <c r="F783" s="6">
        <v>1020</v>
      </c>
      <c r="G783" s="6">
        <v>307.73400000000004</v>
      </c>
    </row>
    <row r="784" spans="1:7" x14ac:dyDescent="0.35">
      <c r="A784" s="5">
        <v>39114</v>
      </c>
      <c r="B784" t="s">
        <v>44</v>
      </c>
      <c r="C784" t="s">
        <v>41</v>
      </c>
      <c r="D784" t="s">
        <v>37</v>
      </c>
      <c r="E784">
        <v>9</v>
      </c>
      <c r="F784" s="6">
        <v>2457</v>
      </c>
      <c r="G784" s="6">
        <v>1021.3749</v>
      </c>
    </row>
    <row r="785" spans="1:7" x14ac:dyDescent="0.35">
      <c r="A785" s="5">
        <v>39142</v>
      </c>
      <c r="B785" t="s">
        <v>44</v>
      </c>
      <c r="C785" t="s">
        <v>41</v>
      </c>
      <c r="D785" t="s">
        <v>37</v>
      </c>
      <c r="E785">
        <v>8</v>
      </c>
      <c r="F785" s="6">
        <v>888</v>
      </c>
      <c r="G785" s="6">
        <v>296.32560000000001</v>
      </c>
    </row>
    <row r="786" spans="1:7" x14ac:dyDescent="0.35">
      <c r="A786" s="5">
        <v>39173</v>
      </c>
      <c r="B786" t="s">
        <v>44</v>
      </c>
      <c r="C786" t="s">
        <v>41</v>
      </c>
      <c r="D786" t="s">
        <v>37</v>
      </c>
      <c r="E786">
        <v>10</v>
      </c>
      <c r="F786" s="6">
        <v>1590</v>
      </c>
      <c r="G786" s="6">
        <v>584.48399999999992</v>
      </c>
    </row>
    <row r="787" spans="1:7" x14ac:dyDescent="0.35">
      <c r="A787" s="5">
        <v>39203</v>
      </c>
      <c r="B787" t="s">
        <v>44</v>
      </c>
      <c r="C787" t="s">
        <v>41</v>
      </c>
      <c r="D787" t="s">
        <v>37</v>
      </c>
      <c r="E787">
        <v>6</v>
      </c>
      <c r="F787" s="6">
        <v>1596</v>
      </c>
      <c r="G787" s="6">
        <v>491.24880000000002</v>
      </c>
    </row>
    <row r="788" spans="1:7" x14ac:dyDescent="0.35">
      <c r="A788" s="5">
        <v>39234</v>
      </c>
      <c r="B788" t="s">
        <v>44</v>
      </c>
      <c r="C788" t="s">
        <v>41</v>
      </c>
      <c r="D788" t="s">
        <v>37</v>
      </c>
      <c r="E788">
        <v>8</v>
      </c>
      <c r="F788" s="6">
        <v>984</v>
      </c>
      <c r="G788" s="6">
        <v>426.46559999999999</v>
      </c>
    </row>
    <row r="789" spans="1:7" x14ac:dyDescent="0.35">
      <c r="A789" s="5">
        <v>39264</v>
      </c>
      <c r="B789" t="s">
        <v>44</v>
      </c>
      <c r="C789" t="s">
        <v>41</v>
      </c>
      <c r="D789" t="s">
        <v>37</v>
      </c>
      <c r="E789">
        <v>8</v>
      </c>
      <c r="F789" s="6">
        <v>1032</v>
      </c>
      <c r="G789" s="6">
        <v>455.83439999999996</v>
      </c>
    </row>
    <row r="790" spans="1:7" x14ac:dyDescent="0.35">
      <c r="A790" s="5">
        <v>39295</v>
      </c>
      <c r="B790" t="s">
        <v>44</v>
      </c>
      <c r="C790" t="s">
        <v>41</v>
      </c>
      <c r="D790" t="s">
        <v>37</v>
      </c>
      <c r="E790">
        <v>10</v>
      </c>
      <c r="F790" s="6">
        <v>1200</v>
      </c>
      <c r="G790" s="6">
        <v>507.84000000000003</v>
      </c>
    </row>
    <row r="791" spans="1:7" x14ac:dyDescent="0.35">
      <c r="A791" s="5">
        <v>39326</v>
      </c>
      <c r="B791" t="s">
        <v>44</v>
      </c>
      <c r="C791" t="s">
        <v>41</v>
      </c>
      <c r="D791" t="s">
        <v>37</v>
      </c>
      <c r="E791">
        <v>6</v>
      </c>
      <c r="F791" s="6">
        <v>1614</v>
      </c>
      <c r="G791" s="6">
        <v>555.7002</v>
      </c>
    </row>
    <row r="792" spans="1:7" x14ac:dyDescent="0.35">
      <c r="A792" s="5">
        <v>39356</v>
      </c>
      <c r="B792" t="s">
        <v>44</v>
      </c>
      <c r="C792" t="s">
        <v>41</v>
      </c>
      <c r="D792" t="s">
        <v>37</v>
      </c>
      <c r="E792">
        <v>9</v>
      </c>
      <c r="F792" s="6">
        <v>1089</v>
      </c>
      <c r="G792" s="6">
        <v>393.67349999999999</v>
      </c>
    </row>
    <row r="793" spans="1:7" x14ac:dyDescent="0.35">
      <c r="A793" s="5">
        <v>39387</v>
      </c>
      <c r="B793" t="s">
        <v>44</v>
      </c>
      <c r="C793" t="s">
        <v>41</v>
      </c>
      <c r="D793" t="s">
        <v>37</v>
      </c>
      <c r="E793">
        <v>9</v>
      </c>
      <c r="F793" s="6">
        <v>2439</v>
      </c>
      <c r="G793" s="6">
        <v>1082.6721</v>
      </c>
    </row>
    <row r="794" spans="1:7" x14ac:dyDescent="0.35">
      <c r="A794" s="5">
        <v>39417</v>
      </c>
      <c r="B794" t="s">
        <v>44</v>
      </c>
      <c r="C794" t="s">
        <v>41</v>
      </c>
      <c r="D794" t="s">
        <v>37</v>
      </c>
      <c r="E794">
        <v>8</v>
      </c>
      <c r="F794" s="6">
        <v>1448</v>
      </c>
      <c r="G794" s="6">
        <v>446.8528</v>
      </c>
    </row>
    <row r="795" spans="1:7" x14ac:dyDescent="0.35">
      <c r="A795" s="5">
        <v>39448</v>
      </c>
      <c r="B795" t="s">
        <v>44</v>
      </c>
      <c r="C795" t="s">
        <v>41</v>
      </c>
      <c r="D795" t="s">
        <v>37</v>
      </c>
      <c r="E795">
        <v>6</v>
      </c>
      <c r="F795" s="6">
        <v>750</v>
      </c>
      <c r="G795" s="6">
        <v>255.82500000000002</v>
      </c>
    </row>
    <row r="796" spans="1:7" x14ac:dyDescent="0.35">
      <c r="A796" s="5">
        <v>39479</v>
      </c>
      <c r="B796" t="s">
        <v>44</v>
      </c>
      <c r="C796" t="s">
        <v>41</v>
      </c>
      <c r="D796" t="s">
        <v>37</v>
      </c>
      <c r="E796">
        <v>6</v>
      </c>
      <c r="F796" s="6">
        <v>774</v>
      </c>
      <c r="G796" s="6">
        <v>239.166</v>
      </c>
    </row>
    <row r="797" spans="1:7" x14ac:dyDescent="0.35">
      <c r="A797" s="5">
        <v>39508</v>
      </c>
      <c r="B797" t="s">
        <v>44</v>
      </c>
      <c r="C797" t="s">
        <v>41</v>
      </c>
      <c r="D797" t="s">
        <v>37</v>
      </c>
      <c r="E797">
        <v>7</v>
      </c>
      <c r="F797" s="6">
        <v>896</v>
      </c>
      <c r="G797" s="6">
        <v>353.92</v>
      </c>
    </row>
    <row r="798" spans="1:7" x14ac:dyDescent="0.35">
      <c r="A798" s="5">
        <v>39539</v>
      </c>
      <c r="B798" t="s">
        <v>44</v>
      </c>
      <c r="C798" t="s">
        <v>41</v>
      </c>
      <c r="D798" t="s">
        <v>37</v>
      </c>
      <c r="E798">
        <v>10</v>
      </c>
      <c r="F798" s="6">
        <v>1270</v>
      </c>
      <c r="G798" s="6">
        <v>411.86099999999999</v>
      </c>
    </row>
    <row r="799" spans="1:7" x14ac:dyDescent="0.35">
      <c r="A799" s="5">
        <v>39569</v>
      </c>
      <c r="B799" t="s">
        <v>44</v>
      </c>
      <c r="C799" t="s">
        <v>41</v>
      </c>
      <c r="D799" t="s">
        <v>37</v>
      </c>
      <c r="E799">
        <v>10</v>
      </c>
      <c r="F799" s="6">
        <v>1980</v>
      </c>
      <c r="G799" s="6">
        <v>680.52600000000007</v>
      </c>
    </row>
    <row r="800" spans="1:7" x14ac:dyDescent="0.35">
      <c r="A800" s="5">
        <v>39600</v>
      </c>
      <c r="B800" t="s">
        <v>44</v>
      </c>
      <c r="C800" t="s">
        <v>41</v>
      </c>
      <c r="D800" t="s">
        <v>37</v>
      </c>
      <c r="E800">
        <v>8</v>
      </c>
      <c r="F800" s="6">
        <v>1552</v>
      </c>
      <c r="G800" s="6">
        <v>615.36800000000005</v>
      </c>
    </row>
    <row r="801" spans="1:7" x14ac:dyDescent="0.35">
      <c r="A801" s="5">
        <v>39630</v>
      </c>
      <c r="B801" t="s">
        <v>44</v>
      </c>
      <c r="C801" t="s">
        <v>41</v>
      </c>
      <c r="D801" t="s">
        <v>37</v>
      </c>
      <c r="E801">
        <v>6</v>
      </c>
      <c r="F801" s="6">
        <v>1668</v>
      </c>
      <c r="G801" s="6">
        <v>649.35239999999999</v>
      </c>
    </row>
    <row r="802" spans="1:7" x14ac:dyDescent="0.35">
      <c r="A802" s="5">
        <v>39661</v>
      </c>
      <c r="B802" t="s">
        <v>44</v>
      </c>
      <c r="C802" t="s">
        <v>41</v>
      </c>
      <c r="D802" t="s">
        <v>37</v>
      </c>
      <c r="E802">
        <v>6</v>
      </c>
      <c r="F802" s="6">
        <v>804</v>
      </c>
      <c r="G802" s="6">
        <v>295.38960000000003</v>
      </c>
    </row>
    <row r="803" spans="1:7" x14ac:dyDescent="0.35">
      <c r="A803" s="5">
        <v>39692</v>
      </c>
      <c r="B803" t="s">
        <v>44</v>
      </c>
      <c r="C803" t="s">
        <v>41</v>
      </c>
      <c r="D803" t="s">
        <v>37</v>
      </c>
      <c r="E803">
        <v>8</v>
      </c>
      <c r="F803" s="6">
        <v>1368</v>
      </c>
      <c r="G803" s="6">
        <v>432.69840000000005</v>
      </c>
    </row>
    <row r="804" spans="1:7" x14ac:dyDescent="0.35">
      <c r="A804" s="5">
        <v>39722</v>
      </c>
      <c r="B804" t="s">
        <v>44</v>
      </c>
      <c r="C804" t="s">
        <v>41</v>
      </c>
      <c r="D804" t="s">
        <v>37</v>
      </c>
      <c r="E804">
        <v>9</v>
      </c>
      <c r="F804" s="6">
        <v>2529</v>
      </c>
      <c r="G804" s="6">
        <v>1095.3099</v>
      </c>
    </row>
    <row r="805" spans="1:7" x14ac:dyDescent="0.35">
      <c r="A805" s="5">
        <v>39753</v>
      </c>
      <c r="B805" t="s">
        <v>44</v>
      </c>
      <c r="C805" t="s">
        <v>41</v>
      </c>
      <c r="D805" t="s">
        <v>37</v>
      </c>
      <c r="E805">
        <v>7</v>
      </c>
      <c r="F805" s="6">
        <v>994</v>
      </c>
      <c r="G805" s="6">
        <v>417.97699999999998</v>
      </c>
    </row>
    <row r="806" spans="1:7" x14ac:dyDescent="0.35">
      <c r="A806" s="5">
        <v>39783</v>
      </c>
      <c r="B806" t="s">
        <v>44</v>
      </c>
      <c r="C806" t="s">
        <v>41</v>
      </c>
      <c r="D806" t="s">
        <v>37</v>
      </c>
      <c r="E806">
        <v>7</v>
      </c>
      <c r="F806" s="6">
        <v>1729</v>
      </c>
      <c r="G806" s="6">
        <v>664.28179999999998</v>
      </c>
    </row>
    <row r="807" spans="1:7" x14ac:dyDescent="0.35">
      <c r="A807" s="5">
        <v>39814</v>
      </c>
      <c r="B807" t="s">
        <v>44</v>
      </c>
      <c r="C807" t="s">
        <v>41</v>
      </c>
      <c r="D807" t="s">
        <v>37</v>
      </c>
      <c r="E807">
        <v>6</v>
      </c>
      <c r="F807" s="6">
        <v>1470</v>
      </c>
      <c r="G807" s="6">
        <v>584.61900000000003</v>
      </c>
    </row>
    <row r="808" spans="1:7" x14ac:dyDescent="0.35">
      <c r="A808" s="5">
        <v>39845</v>
      </c>
      <c r="B808" t="s">
        <v>44</v>
      </c>
      <c r="C808" t="s">
        <v>41</v>
      </c>
      <c r="D808" t="s">
        <v>37</v>
      </c>
      <c r="E808">
        <v>7</v>
      </c>
      <c r="F808" s="6">
        <v>1064</v>
      </c>
      <c r="G808" s="6">
        <v>423.15280000000001</v>
      </c>
    </row>
    <row r="809" spans="1:7" x14ac:dyDescent="0.35">
      <c r="A809" s="5">
        <v>39873</v>
      </c>
      <c r="B809" t="s">
        <v>44</v>
      </c>
      <c r="C809" t="s">
        <v>41</v>
      </c>
      <c r="D809" t="s">
        <v>37</v>
      </c>
      <c r="E809">
        <v>8</v>
      </c>
      <c r="F809" s="6">
        <v>2392</v>
      </c>
      <c r="G809" s="6">
        <v>834.80799999999999</v>
      </c>
    </row>
    <row r="810" spans="1:7" x14ac:dyDescent="0.35">
      <c r="A810" s="5">
        <v>39904</v>
      </c>
      <c r="B810" t="s">
        <v>44</v>
      </c>
      <c r="C810" t="s">
        <v>41</v>
      </c>
      <c r="D810" t="s">
        <v>37</v>
      </c>
      <c r="E810">
        <v>6</v>
      </c>
      <c r="F810" s="6">
        <v>1608</v>
      </c>
      <c r="G810" s="6">
        <v>650.91840000000002</v>
      </c>
    </row>
    <row r="811" spans="1:7" x14ac:dyDescent="0.35">
      <c r="A811" s="5">
        <v>39934</v>
      </c>
      <c r="B811" t="s">
        <v>44</v>
      </c>
      <c r="C811" t="s">
        <v>41</v>
      </c>
      <c r="D811" t="s">
        <v>37</v>
      </c>
      <c r="E811">
        <v>6</v>
      </c>
      <c r="F811" s="6">
        <v>642</v>
      </c>
      <c r="G811" s="6">
        <v>235.22880000000001</v>
      </c>
    </row>
    <row r="812" spans="1:7" x14ac:dyDescent="0.35">
      <c r="A812" s="5">
        <v>39965</v>
      </c>
      <c r="B812" t="s">
        <v>44</v>
      </c>
      <c r="C812" t="s">
        <v>41</v>
      </c>
      <c r="D812" t="s">
        <v>37</v>
      </c>
      <c r="E812">
        <v>7</v>
      </c>
      <c r="F812" s="6">
        <v>1015</v>
      </c>
      <c r="G812" s="6">
        <v>339.61900000000003</v>
      </c>
    </row>
    <row r="813" spans="1:7" x14ac:dyDescent="0.35">
      <c r="A813" s="5">
        <v>39083</v>
      </c>
      <c r="B813" t="s">
        <v>35</v>
      </c>
      <c r="C813" t="s">
        <v>36</v>
      </c>
      <c r="D813" t="s">
        <v>38</v>
      </c>
      <c r="E813">
        <v>8</v>
      </c>
      <c r="F813" s="6">
        <v>1088</v>
      </c>
      <c r="G813" s="6">
        <v>396.9024</v>
      </c>
    </row>
    <row r="814" spans="1:7" x14ac:dyDescent="0.35">
      <c r="A814" s="5">
        <v>39114</v>
      </c>
      <c r="B814" t="s">
        <v>35</v>
      </c>
      <c r="C814" t="s">
        <v>36</v>
      </c>
      <c r="D814" t="s">
        <v>38</v>
      </c>
      <c r="E814">
        <v>6</v>
      </c>
      <c r="F814" s="6">
        <v>1608</v>
      </c>
      <c r="G814" s="6">
        <v>709.77120000000002</v>
      </c>
    </row>
    <row r="815" spans="1:7" x14ac:dyDescent="0.35">
      <c r="A815" s="5">
        <v>39142</v>
      </c>
      <c r="B815" t="s">
        <v>35</v>
      </c>
      <c r="C815" t="s">
        <v>36</v>
      </c>
      <c r="D815" t="s">
        <v>38</v>
      </c>
      <c r="E815">
        <v>10</v>
      </c>
      <c r="F815" s="6">
        <v>2110</v>
      </c>
      <c r="G815" s="6">
        <v>845.05500000000006</v>
      </c>
    </row>
    <row r="816" spans="1:7" x14ac:dyDescent="0.35">
      <c r="A816" s="5">
        <v>39173</v>
      </c>
      <c r="B816" t="s">
        <v>35</v>
      </c>
      <c r="C816" t="s">
        <v>36</v>
      </c>
      <c r="D816" t="s">
        <v>38</v>
      </c>
      <c r="E816">
        <v>6</v>
      </c>
      <c r="F816" s="6">
        <v>1392</v>
      </c>
      <c r="G816" s="6">
        <v>431.6592</v>
      </c>
    </row>
    <row r="817" spans="1:7" x14ac:dyDescent="0.35">
      <c r="A817" s="5">
        <v>39203</v>
      </c>
      <c r="B817" t="s">
        <v>35</v>
      </c>
      <c r="C817" t="s">
        <v>36</v>
      </c>
      <c r="D817" t="s">
        <v>38</v>
      </c>
      <c r="E817">
        <v>8</v>
      </c>
      <c r="F817" s="6">
        <v>1808</v>
      </c>
      <c r="G817" s="6">
        <v>608.39200000000005</v>
      </c>
    </row>
    <row r="818" spans="1:7" x14ac:dyDescent="0.35">
      <c r="A818" s="5">
        <v>39234</v>
      </c>
      <c r="B818" t="s">
        <v>35</v>
      </c>
      <c r="C818" t="s">
        <v>36</v>
      </c>
      <c r="D818" t="s">
        <v>38</v>
      </c>
      <c r="E818">
        <v>9</v>
      </c>
      <c r="F818" s="6">
        <v>2646</v>
      </c>
      <c r="G818" s="6">
        <v>1161.3294000000001</v>
      </c>
    </row>
    <row r="819" spans="1:7" x14ac:dyDescent="0.35">
      <c r="A819" s="5">
        <v>39264</v>
      </c>
      <c r="B819" t="s">
        <v>35</v>
      </c>
      <c r="C819" t="s">
        <v>36</v>
      </c>
      <c r="D819" t="s">
        <v>38</v>
      </c>
      <c r="E819">
        <v>10</v>
      </c>
      <c r="F819" s="6">
        <v>1870</v>
      </c>
      <c r="G819" s="6">
        <v>833.45899999999995</v>
      </c>
    </row>
    <row r="820" spans="1:7" x14ac:dyDescent="0.35">
      <c r="A820" s="5">
        <v>39295</v>
      </c>
      <c r="B820" t="s">
        <v>35</v>
      </c>
      <c r="C820" t="s">
        <v>36</v>
      </c>
      <c r="D820" t="s">
        <v>38</v>
      </c>
      <c r="E820">
        <v>9</v>
      </c>
      <c r="F820" s="6">
        <v>1440</v>
      </c>
      <c r="G820" s="6">
        <v>585.36</v>
      </c>
    </row>
    <row r="821" spans="1:7" x14ac:dyDescent="0.35">
      <c r="A821" s="5">
        <v>39326</v>
      </c>
      <c r="B821" t="s">
        <v>35</v>
      </c>
      <c r="C821" t="s">
        <v>36</v>
      </c>
      <c r="D821" t="s">
        <v>38</v>
      </c>
      <c r="E821">
        <v>7</v>
      </c>
      <c r="F821" s="6">
        <v>931</v>
      </c>
      <c r="G821" s="6">
        <v>416.71559999999999</v>
      </c>
    </row>
    <row r="822" spans="1:7" x14ac:dyDescent="0.35">
      <c r="A822" s="5">
        <v>39356</v>
      </c>
      <c r="B822" t="s">
        <v>35</v>
      </c>
      <c r="C822" t="s">
        <v>36</v>
      </c>
      <c r="D822" t="s">
        <v>38</v>
      </c>
      <c r="E822">
        <v>9</v>
      </c>
      <c r="F822" s="6">
        <v>1494</v>
      </c>
      <c r="G822" s="6">
        <v>663.93360000000007</v>
      </c>
    </row>
    <row r="823" spans="1:7" x14ac:dyDescent="0.35">
      <c r="A823" s="5">
        <v>39387</v>
      </c>
      <c r="B823" t="s">
        <v>35</v>
      </c>
      <c r="C823" t="s">
        <v>36</v>
      </c>
      <c r="D823" t="s">
        <v>38</v>
      </c>
      <c r="E823">
        <v>9</v>
      </c>
      <c r="F823" s="6">
        <v>1935</v>
      </c>
      <c r="G823" s="6">
        <v>688.86</v>
      </c>
    </row>
    <row r="824" spans="1:7" x14ac:dyDescent="0.35">
      <c r="A824" s="5">
        <v>39417</v>
      </c>
      <c r="B824" t="s">
        <v>35</v>
      </c>
      <c r="C824" t="s">
        <v>36</v>
      </c>
      <c r="D824" t="s">
        <v>38</v>
      </c>
      <c r="E824">
        <v>7</v>
      </c>
      <c r="F824" s="6">
        <v>749</v>
      </c>
      <c r="G824" s="6">
        <v>256.90700000000004</v>
      </c>
    </row>
    <row r="825" spans="1:7" x14ac:dyDescent="0.35">
      <c r="A825" s="5">
        <v>39448</v>
      </c>
      <c r="B825" t="s">
        <v>35</v>
      </c>
      <c r="C825" t="s">
        <v>36</v>
      </c>
      <c r="D825" t="s">
        <v>38</v>
      </c>
      <c r="E825">
        <v>8</v>
      </c>
      <c r="F825" s="6">
        <v>1992</v>
      </c>
      <c r="G825" s="6">
        <v>776.48159999999996</v>
      </c>
    </row>
    <row r="826" spans="1:7" x14ac:dyDescent="0.35">
      <c r="A826" s="5">
        <v>39479</v>
      </c>
      <c r="B826" t="s">
        <v>35</v>
      </c>
      <c r="C826" t="s">
        <v>36</v>
      </c>
      <c r="D826" t="s">
        <v>38</v>
      </c>
      <c r="E826">
        <v>7</v>
      </c>
      <c r="F826" s="6">
        <v>2030</v>
      </c>
      <c r="G826" s="6">
        <v>771.4</v>
      </c>
    </row>
    <row r="827" spans="1:7" x14ac:dyDescent="0.35">
      <c r="A827" s="5">
        <v>39508</v>
      </c>
      <c r="B827" t="s">
        <v>35</v>
      </c>
      <c r="C827" t="s">
        <v>36</v>
      </c>
      <c r="D827" t="s">
        <v>38</v>
      </c>
      <c r="E827">
        <v>9</v>
      </c>
      <c r="F827" s="6">
        <v>1350</v>
      </c>
      <c r="G827" s="6">
        <v>566.73</v>
      </c>
    </row>
    <row r="828" spans="1:7" x14ac:dyDescent="0.35">
      <c r="A828" s="5">
        <v>39539</v>
      </c>
      <c r="B828" t="s">
        <v>35</v>
      </c>
      <c r="C828" t="s">
        <v>36</v>
      </c>
      <c r="D828" t="s">
        <v>38</v>
      </c>
      <c r="E828">
        <v>9</v>
      </c>
      <c r="F828" s="6">
        <v>2331</v>
      </c>
      <c r="G828" s="6">
        <v>826.33949999999993</v>
      </c>
    </row>
    <row r="829" spans="1:7" x14ac:dyDescent="0.35">
      <c r="A829" s="5">
        <v>39569</v>
      </c>
      <c r="B829" t="s">
        <v>35</v>
      </c>
      <c r="C829" t="s">
        <v>36</v>
      </c>
      <c r="D829" t="s">
        <v>38</v>
      </c>
      <c r="E829">
        <v>9</v>
      </c>
      <c r="F829" s="6">
        <v>2205</v>
      </c>
      <c r="G829" s="6">
        <v>954.9855</v>
      </c>
    </row>
    <row r="830" spans="1:7" x14ac:dyDescent="0.35">
      <c r="A830" s="5">
        <v>39600</v>
      </c>
      <c r="B830" t="s">
        <v>35</v>
      </c>
      <c r="C830" t="s">
        <v>36</v>
      </c>
      <c r="D830" t="s">
        <v>38</v>
      </c>
      <c r="E830">
        <v>7</v>
      </c>
      <c r="F830" s="6">
        <v>1043</v>
      </c>
      <c r="G830" s="6">
        <v>457.98129999999998</v>
      </c>
    </row>
    <row r="831" spans="1:7" x14ac:dyDescent="0.35">
      <c r="A831" s="5">
        <v>39630</v>
      </c>
      <c r="B831" t="s">
        <v>35</v>
      </c>
      <c r="C831" t="s">
        <v>36</v>
      </c>
      <c r="D831" t="s">
        <v>38</v>
      </c>
      <c r="E831">
        <v>7</v>
      </c>
      <c r="F831" s="6">
        <v>735</v>
      </c>
      <c r="G831" s="6">
        <v>253.7955</v>
      </c>
    </row>
    <row r="832" spans="1:7" x14ac:dyDescent="0.35">
      <c r="A832" s="5">
        <v>39661</v>
      </c>
      <c r="B832" t="s">
        <v>35</v>
      </c>
      <c r="C832" t="s">
        <v>36</v>
      </c>
      <c r="D832" t="s">
        <v>38</v>
      </c>
      <c r="E832">
        <v>10</v>
      </c>
      <c r="F832" s="6">
        <v>1870</v>
      </c>
      <c r="G832" s="6">
        <v>645.33699999999999</v>
      </c>
    </row>
    <row r="833" spans="1:7" x14ac:dyDescent="0.35">
      <c r="A833" s="5">
        <v>39692</v>
      </c>
      <c r="B833" t="s">
        <v>35</v>
      </c>
      <c r="C833" t="s">
        <v>36</v>
      </c>
      <c r="D833" t="s">
        <v>38</v>
      </c>
      <c r="E833">
        <v>8</v>
      </c>
      <c r="F833" s="6">
        <v>1984</v>
      </c>
      <c r="G833" s="6">
        <v>779.91039999999998</v>
      </c>
    </row>
    <row r="834" spans="1:7" x14ac:dyDescent="0.35">
      <c r="A834" s="5">
        <v>39722</v>
      </c>
      <c r="B834" t="s">
        <v>35</v>
      </c>
      <c r="C834" t="s">
        <v>36</v>
      </c>
      <c r="D834" t="s">
        <v>38</v>
      </c>
      <c r="E834">
        <v>8</v>
      </c>
      <c r="F834" s="6">
        <v>1416</v>
      </c>
      <c r="G834" s="6">
        <v>583.81679999999994</v>
      </c>
    </row>
    <row r="835" spans="1:7" x14ac:dyDescent="0.35">
      <c r="A835" s="5">
        <v>39753</v>
      </c>
      <c r="B835" t="s">
        <v>35</v>
      </c>
      <c r="C835" t="s">
        <v>36</v>
      </c>
      <c r="D835" t="s">
        <v>38</v>
      </c>
      <c r="E835">
        <v>9</v>
      </c>
      <c r="F835" s="6">
        <v>1782</v>
      </c>
      <c r="G835" s="6">
        <v>742.02480000000003</v>
      </c>
    </row>
    <row r="836" spans="1:7" x14ac:dyDescent="0.35">
      <c r="A836" s="5">
        <v>39783</v>
      </c>
      <c r="B836" t="s">
        <v>35</v>
      </c>
      <c r="C836" t="s">
        <v>36</v>
      </c>
      <c r="D836" t="s">
        <v>38</v>
      </c>
      <c r="E836">
        <v>10</v>
      </c>
      <c r="F836" s="6">
        <v>1180</v>
      </c>
      <c r="G836" s="6">
        <v>369.10400000000004</v>
      </c>
    </row>
    <row r="837" spans="1:7" x14ac:dyDescent="0.35">
      <c r="A837" s="5">
        <v>39814</v>
      </c>
      <c r="B837" t="s">
        <v>35</v>
      </c>
      <c r="C837" t="s">
        <v>36</v>
      </c>
      <c r="D837" t="s">
        <v>38</v>
      </c>
      <c r="E837">
        <v>7</v>
      </c>
      <c r="F837" s="6">
        <v>812</v>
      </c>
      <c r="G837" s="6">
        <v>261.38280000000003</v>
      </c>
    </row>
    <row r="838" spans="1:7" x14ac:dyDescent="0.35">
      <c r="A838" s="5">
        <v>39845</v>
      </c>
      <c r="B838" t="s">
        <v>35</v>
      </c>
      <c r="C838" t="s">
        <v>36</v>
      </c>
      <c r="D838" t="s">
        <v>38</v>
      </c>
      <c r="E838">
        <v>9</v>
      </c>
      <c r="F838" s="6">
        <v>1548</v>
      </c>
      <c r="G838" s="6">
        <v>580.5</v>
      </c>
    </row>
    <row r="839" spans="1:7" x14ac:dyDescent="0.35">
      <c r="A839" s="5">
        <v>39873</v>
      </c>
      <c r="B839" t="s">
        <v>35</v>
      </c>
      <c r="C839" t="s">
        <v>36</v>
      </c>
      <c r="D839" t="s">
        <v>38</v>
      </c>
      <c r="E839">
        <v>6</v>
      </c>
      <c r="F839" s="6">
        <v>870</v>
      </c>
      <c r="G839" s="6">
        <v>376.88399999999996</v>
      </c>
    </row>
    <row r="840" spans="1:7" x14ac:dyDescent="0.35">
      <c r="A840" s="5">
        <v>39904</v>
      </c>
      <c r="B840" t="s">
        <v>35</v>
      </c>
      <c r="C840" t="s">
        <v>36</v>
      </c>
      <c r="D840" t="s">
        <v>38</v>
      </c>
      <c r="E840">
        <v>7</v>
      </c>
      <c r="F840" s="6">
        <v>1638</v>
      </c>
      <c r="G840" s="6">
        <v>607.69799999999998</v>
      </c>
    </row>
    <row r="841" spans="1:7" x14ac:dyDescent="0.35">
      <c r="A841" s="5">
        <v>39934</v>
      </c>
      <c r="B841" t="s">
        <v>35</v>
      </c>
      <c r="C841" t="s">
        <v>36</v>
      </c>
      <c r="D841" t="s">
        <v>38</v>
      </c>
      <c r="E841">
        <v>9</v>
      </c>
      <c r="F841" s="6">
        <v>1512</v>
      </c>
      <c r="G841" s="6">
        <v>660.13919999999996</v>
      </c>
    </row>
    <row r="842" spans="1:7" x14ac:dyDescent="0.35">
      <c r="A842" s="5">
        <v>39965</v>
      </c>
      <c r="B842" t="s">
        <v>35</v>
      </c>
      <c r="C842" t="s">
        <v>36</v>
      </c>
      <c r="D842" t="s">
        <v>38</v>
      </c>
      <c r="E842">
        <v>9</v>
      </c>
      <c r="F842" s="6">
        <v>1125</v>
      </c>
      <c r="G842" s="6">
        <v>462.48750000000001</v>
      </c>
    </row>
    <row r="843" spans="1:7" x14ac:dyDescent="0.35">
      <c r="A843" s="5">
        <v>39114</v>
      </c>
      <c r="B843" t="s">
        <v>35</v>
      </c>
      <c r="C843" t="s">
        <v>36</v>
      </c>
      <c r="D843" t="s">
        <v>40</v>
      </c>
      <c r="E843">
        <v>10</v>
      </c>
      <c r="F843" s="6">
        <v>2030</v>
      </c>
      <c r="G843" s="6">
        <v>857.26900000000001</v>
      </c>
    </row>
    <row r="844" spans="1:7" x14ac:dyDescent="0.35">
      <c r="A844" s="5">
        <v>39142</v>
      </c>
      <c r="B844" t="s">
        <v>35</v>
      </c>
      <c r="C844" t="s">
        <v>36</v>
      </c>
      <c r="D844" t="s">
        <v>40</v>
      </c>
      <c r="E844">
        <v>7</v>
      </c>
      <c r="F844" s="6">
        <v>973</v>
      </c>
      <c r="G844" s="6">
        <v>405.35180000000003</v>
      </c>
    </row>
    <row r="845" spans="1:7" x14ac:dyDescent="0.35">
      <c r="A845" s="5">
        <v>39173</v>
      </c>
      <c r="B845" t="s">
        <v>35</v>
      </c>
      <c r="C845" t="s">
        <v>36</v>
      </c>
      <c r="D845" t="s">
        <v>40</v>
      </c>
      <c r="E845">
        <v>10</v>
      </c>
      <c r="F845" s="6">
        <v>2940</v>
      </c>
      <c r="G845" s="6">
        <v>1210.104</v>
      </c>
    </row>
    <row r="846" spans="1:7" x14ac:dyDescent="0.35">
      <c r="A846" s="5">
        <v>39203</v>
      </c>
      <c r="B846" t="s">
        <v>35</v>
      </c>
      <c r="C846" t="s">
        <v>36</v>
      </c>
      <c r="D846" t="s">
        <v>40</v>
      </c>
      <c r="E846">
        <v>10</v>
      </c>
      <c r="F846" s="6">
        <v>2500</v>
      </c>
      <c r="G846" s="6">
        <v>821.00000000000011</v>
      </c>
    </row>
    <row r="847" spans="1:7" x14ac:dyDescent="0.35">
      <c r="A847" s="5">
        <v>39234</v>
      </c>
      <c r="B847" t="s">
        <v>35</v>
      </c>
      <c r="C847" t="s">
        <v>36</v>
      </c>
      <c r="D847" t="s">
        <v>40</v>
      </c>
      <c r="E847">
        <v>7</v>
      </c>
      <c r="F847" s="6">
        <v>1134</v>
      </c>
      <c r="G847" s="6">
        <v>479.79539999999997</v>
      </c>
    </row>
    <row r="848" spans="1:7" x14ac:dyDescent="0.35">
      <c r="A848" s="5">
        <v>39264</v>
      </c>
      <c r="B848" t="s">
        <v>35</v>
      </c>
      <c r="C848" t="s">
        <v>36</v>
      </c>
      <c r="D848" t="s">
        <v>40</v>
      </c>
      <c r="E848">
        <v>10</v>
      </c>
      <c r="F848" s="6">
        <v>1110</v>
      </c>
      <c r="G848" s="6">
        <v>356.53199999999998</v>
      </c>
    </row>
    <row r="849" spans="1:7" x14ac:dyDescent="0.35">
      <c r="A849" s="5">
        <v>39295</v>
      </c>
      <c r="B849" t="s">
        <v>35</v>
      </c>
      <c r="C849" t="s">
        <v>36</v>
      </c>
      <c r="D849" t="s">
        <v>40</v>
      </c>
      <c r="E849">
        <v>7</v>
      </c>
      <c r="F849" s="6">
        <v>1169</v>
      </c>
      <c r="G849" s="6">
        <v>485.71949999999998</v>
      </c>
    </row>
    <row r="850" spans="1:7" x14ac:dyDescent="0.35">
      <c r="A850" s="5">
        <v>39326</v>
      </c>
      <c r="B850" t="s">
        <v>35</v>
      </c>
      <c r="C850" t="s">
        <v>36</v>
      </c>
      <c r="D850" t="s">
        <v>40</v>
      </c>
      <c r="E850">
        <v>9</v>
      </c>
      <c r="F850" s="6">
        <v>1620</v>
      </c>
      <c r="G850" s="6">
        <v>694.65600000000006</v>
      </c>
    </row>
    <row r="851" spans="1:7" x14ac:dyDescent="0.35">
      <c r="A851" s="5">
        <v>39356</v>
      </c>
      <c r="B851" t="s">
        <v>35</v>
      </c>
      <c r="C851" t="s">
        <v>36</v>
      </c>
      <c r="D851" t="s">
        <v>40</v>
      </c>
      <c r="E851">
        <v>10</v>
      </c>
      <c r="F851" s="6">
        <v>1410</v>
      </c>
      <c r="G851" s="6">
        <v>483.20699999999999</v>
      </c>
    </row>
    <row r="852" spans="1:7" x14ac:dyDescent="0.35">
      <c r="A852" s="5">
        <v>39387</v>
      </c>
      <c r="B852" t="s">
        <v>35</v>
      </c>
      <c r="C852" t="s">
        <v>36</v>
      </c>
      <c r="D852" t="s">
        <v>40</v>
      </c>
      <c r="E852">
        <v>9</v>
      </c>
      <c r="F852" s="6">
        <v>1026</v>
      </c>
      <c r="G852" s="6">
        <v>431.63820000000004</v>
      </c>
    </row>
    <row r="853" spans="1:7" x14ac:dyDescent="0.35">
      <c r="A853" s="5">
        <v>39417</v>
      </c>
      <c r="B853" t="s">
        <v>35</v>
      </c>
      <c r="C853" t="s">
        <v>36</v>
      </c>
      <c r="D853" t="s">
        <v>40</v>
      </c>
      <c r="E853">
        <v>7</v>
      </c>
      <c r="F853" s="6">
        <v>1169</v>
      </c>
      <c r="G853" s="6">
        <v>384.13339999999999</v>
      </c>
    </row>
    <row r="854" spans="1:7" x14ac:dyDescent="0.35">
      <c r="A854" s="5">
        <v>39448</v>
      </c>
      <c r="B854" t="s">
        <v>35</v>
      </c>
      <c r="C854" t="s">
        <v>36</v>
      </c>
      <c r="D854" t="s">
        <v>40</v>
      </c>
      <c r="E854">
        <v>9</v>
      </c>
      <c r="F854" s="6">
        <v>1323</v>
      </c>
      <c r="G854" s="6">
        <v>538.99019999999996</v>
      </c>
    </row>
    <row r="855" spans="1:7" x14ac:dyDescent="0.35">
      <c r="A855" s="5">
        <v>39479</v>
      </c>
      <c r="B855" t="s">
        <v>35</v>
      </c>
      <c r="C855" t="s">
        <v>36</v>
      </c>
      <c r="D855" t="s">
        <v>40</v>
      </c>
      <c r="E855">
        <v>8</v>
      </c>
      <c r="F855" s="6">
        <v>1528</v>
      </c>
      <c r="G855" s="6">
        <v>573.61120000000005</v>
      </c>
    </row>
    <row r="856" spans="1:7" x14ac:dyDescent="0.35">
      <c r="A856" s="5">
        <v>39508</v>
      </c>
      <c r="B856" t="s">
        <v>35</v>
      </c>
      <c r="C856" t="s">
        <v>36</v>
      </c>
      <c r="D856" t="s">
        <v>40</v>
      </c>
      <c r="E856">
        <v>8</v>
      </c>
      <c r="F856" s="6">
        <v>1136</v>
      </c>
      <c r="G856" s="6">
        <v>378.74239999999998</v>
      </c>
    </row>
    <row r="857" spans="1:7" x14ac:dyDescent="0.35">
      <c r="A857" s="5">
        <v>39539</v>
      </c>
      <c r="B857" t="s">
        <v>35</v>
      </c>
      <c r="C857" t="s">
        <v>36</v>
      </c>
      <c r="D857" t="s">
        <v>40</v>
      </c>
      <c r="E857">
        <v>7</v>
      </c>
      <c r="F857" s="6">
        <v>1155</v>
      </c>
      <c r="G857" s="6">
        <v>460.26750000000004</v>
      </c>
    </row>
    <row r="858" spans="1:7" x14ac:dyDescent="0.35">
      <c r="A858" s="5">
        <v>39569</v>
      </c>
      <c r="B858" t="s">
        <v>35</v>
      </c>
      <c r="C858" t="s">
        <v>36</v>
      </c>
      <c r="D858" t="s">
        <v>40</v>
      </c>
      <c r="E858">
        <v>7</v>
      </c>
      <c r="F858" s="6">
        <v>1120</v>
      </c>
      <c r="G858" s="6">
        <v>488.43199999999996</v>
      </c>
    </row>
    <row r="859" spans="1:7" x14ac:dyDescent="0.35">
      <c r="A859" s="5">
        <v>39600</v>
      </c>
      <c r="B859" t="s">
        <v>35</v>
      </c>
      <c r="C859" t="s">
        <v>36</v>
      </c>
      <c r="D859" t="s">
        <v>40</v>
      </c>
      <c r="E859">
        <v>7</v>
      </c>
      <c r="F859" s="6">
        <v>2023</v>
      </c>
      <c r="G859" s="6">
        <v>732.73060000000009</v>
      </c>
    </row>
    <row r="860" spans="1:7" x14ac:dyDescent="0.35">
      <c r="A860" s="5">
        <v>39630</v>
      </c>
      <c r="B860" t="s">
        <v>35</v>
      </c>
      <c r="C860" t="s">
        <v>36</v>
      </c>
      <c r="D860" t="s">
        <v>40</v>
      </c>
      <c r="E860">
        <v>6</v>
      </c>
      <c r="F860" s="6">
        <v>1434</v>
      </c>
      <c r="G860" s="6">
        <v>614.18219999999997</v>
      </c>
    </row>
    <row r="861" spans="1:7" x14ac:dyDescent="0.35">
      <c r="A861" s="5">
        <v>39661</v>
      </c>
      <c r="B861" t="s">
        <v>35</v>
      </c>
      <c r="C861" t="s">
        <v>36</v>
      </c>
      <c r="D861" t="s">
        <v>40</v>
      </c>
      <c r="E861">
        <v>8</v>
      </c>
      <c r="F861" s="6">
        <v>1520</v>
      </c>
      <c r="G861" s="6">
        <v>638.55199999999991</v>
      </c>
    </row>
    <row r="862" spans="1:7" x14ac:dyDescent="0.35">
      <c r="A862" s="5">
        <v>39692</v>
      </c>
      <c r="B862" t="s">
        <v>35</v>
      </c>
      <c r="C862" t="s">
        <v>36</v>
      </c>
      <c r="D862" t="s">
        <v>40</v>
      </c>
      <c r="E862">
        <v>10</v>
      </c>
      <c r="F862" s="6">
        <v>1150</v>
      </c>
      <c r="G862" s="6">
        <v>360.87</v>
      </c>
    </row>
    <row r="863" spans="1:7" x14ac:dyDescent="0.35">
      <c r="A863" s="5">
        <v>39722</v>
      </c>
      <c r="B863" t="s">
        <v>35</v>
      </c>
      <c r="C863" t="s">
        <v>36</v>
      </c>
      <c r="D863" t="s">
        <v>40</v>
      </c>
      <c r="E863">
        <v>10</v>
      </c>
      <c r="F863" s="6">
        <v>1940</v>
      </c>
      <c r="G863" s="6">
        <v>695.10199999999998</v>
      </c>
    </row>
    <row r="864" spans="1:7" x14ac:dyDescent="0.35">
      <c r="A864" s="5">
        <v>39753</v>
      </c>
      <c r="B864" t="s">
        <v>35</v>
      </c>
      <c r="C864" t="s">
        <v>36</v>
      </c>
      <c r="D864" t="s">
        <v>40</v>
      </c>
      <c r="E864">
        <v>9</v>
      </c>
      <c r="F864" s="6">
        <v>1197</v>
      </c>
      <c r="G864" s="6">
        <v>536.37570000000005</v>
      </c>
    </row>
    <row r="865" spans="1:7" x14ac:dyDescent="0.35">
      <c r="A865" s="5">
        <v>39783</v>
      </c>
      <c r="B865" t="s">
        <v>35</v>
      </c>
      <c r="C865" t="s">
        <v>36</v>
      </c>
      <c r="D865" t="s">
        <v>40</v>
      </c>
      <c r="E865">
        <v>7</v>
      </c>
      <c r="F865" s="6">
        <v>2016</v>
      </c>
      <c r="G865" s="6">
        <v>888.048</v>
      </c>
    </row>
    <row r="866" spans="1:7" x14ac:dyDescent="0.35">
      <c r="A866" s="5">
        <v>39814</v>
      </c>
      <c r="B866" t="s">
        <v>35</v>
      </c>
      <c r="C866" t="s">
        <v>36</v>
      </c>
      <c r="D866" t="s">
        <v>40</v>
      </c>
      <c r="E866">
        <v>10</v>
      </c>
      <c r="F866" s="6">
        <v>1560</v>
      </c>
      <c r="G866" s="6">
        <v>609.80400000000009</v>
      </c>
    </row>
    <row r="867" spans="1:7" x14ac:dyDescent="0.35">
      <c r="A867" s="5">
        <v>39845</v>
      </c>
      <c r="B867" t="s">
        <v>35</v>
      </c>
      <c r="C867" t="s">
        <v>36</v>
      </c>
      <c r="D867" t="s">
        <v>40</v>
      </c>
      <c r="E867">
        <v>6</v>
      </c>
      <c r="F867" s="6">
        <v>1200</v>
      </c>
      <c r="G867" s="6">
        <v>515.52</v>
      </c>
    </row>
    <row r="868" spans="1:7" x14ac:dyDescent="0.35">
      <c r="A868" s="5">
        <v>39873</v>
      </c>
      <c r="B868" t="s">
        <v>35</v>
      </c>
      <c r="C868" t="s">
        <v>36</v>
      </c>
      <c r="D868" t="s">
        <v>40</v>
      </c>
      <c r="E868">
        <v>9</v>
      </c>
      <c r="F868" s="6">
        <v>2151</v>
      </c>
      <c r="G868" s="6">
        <v>647.45100000000002</v>
      </c>
    </row>
    <row r="869" spans="1:7" x14ac:dyDescent="0.35">
      <c r="A869" s="5">
        <v>39904</v>
      </c>
      <c r="B869" t="s">
        <v>35</v>
      </c>
      <c r="C869" t="s">
        <v>36</v>
      </c>
      <c r="D869" t="s">
        <v>40</v>
      </c>
      <c r="E869">
        <v>9</v>
      </c>
      <c r="F869" s="6">
        <v>1665</v>
      </c>
      <c r="G869" s="6">
        <v>719.44650000000001</v>
      </c>
    </row>
    <row r="870" spans="1:7" x14ac:dyDescent="0.35">
      <c r="A870" s="5">
        <v>39934</v>
      </c>
      <c r="B870" t="s">
        <v>35</v>
      </c>
      <c r="C870" t="s">
        <v>36</v>
      </c>
      <c r="D870" t="s">
        <v>40</v>
      </c>
      <c r="E870">
        <v>8</v>
      </c>
      <c r="F870" s="6">
        <v>1168</v>
      </c>
      <c r="G870" s="6">
        <v>505.27679999999998</v>
      </c>
    </row>
    <row r="871" spans="1:7" x14ac:dyDescent="0.35">
      <c r="A871" s="5">
        <v>39965</v>
      </c>
      <c r="B871" t="s">
        <v>35</v>
      </c>
      <c r="C871" t="s">
        <v>36</v>
      </c>
      <c r="D871" t="s">
        <v>40</v>
      </c>
      <c r="E871">
        <v>8</v>
      </c>
      <c r="F871" s="6">
        <v>1968</v>
      </c>
      <c r="G871" s="6">
        <v>879.69600000000003</v>
      </c>
    </row>
    <row r="872" spans="1:7" x14ac:dyDescent="0.35">
      <c r="A872" s="5">
        <v>39083</v>
      </c>
      <c r="B872" t="s">
        <v>35</v>
      </c>
      <c r="C872" t="s">
        <v>36</v>
      </c>
      <c r="D872" t="s">
        <v>37</v>
      </c>
      <c r="E872">
        <v>8</v>
      </c>
      <c r="F872" s="6">
        <v>1000000</v>
      </c>
      <c r="G872" s="6">
        <v>100000</v>
      </c>
    </row>
    <row r="873" spans="1:7" x14ac:dyDescent="0.35">
      <c r="A873" s="5">
        <v>39114</v>
      </c>
      <c r="B873" t="s">
        <v>35</v>
      </c>
      <c r="C873" t="s">
        <v>36</v>
      </c>
      <c r="D873" t="s">
        <v>37</v>
      </c>
      <c r="E873">
        <v>7</v>
      </c>
      <c r="F873" s="6">
        <v>966</v>
      </c>
      <c r="G873" s="6">
        <v>320.80860000000001</v>
      </c>
    </row>
    <row r="874" spans="1:7" x14ac:dyDescent="0.35">
      <c r="A874" s="5">
        <v>39142</v>
      </c>
      <c r="B874" t="s">
        <v>35</v>
      </c>
      <c r="C874" t="s">
        <v>36</v>
      </c>
      <c r="D874" t="s">
        <v>37</v>
      </c>
      <c r="E874">
        <v>6</v>
      </c>
      <c r="F874" s="6">
        <v>1644</v>
      </c>
      <c r="G874" s="6">
        <v>606.47159999999997</v>
      </c>
    </row>
    <row r="875" spans="1:7" x14ac:dyDescent="0.35">
      <c r="A875" s="5">
        <v>39173</v>
      </c>
      <c r="B875" t="s">
        <v>35</v>
      </c>
      <c r="C875" t="s">
        <v>36</v>
      </c>
      <c r="D875" t="s">
        <v>37</v>
      </c>
      <c r="E875">
        <v>8</v>
      </c>
      <c r="F875" s="6">
        <v>1336</v>
      </c>
      <c r="G875" s="6">
        <v>404.67439999999999</v>
      </c>
    </row>
    <row r="876" spans="1:7" x14ac:dyDescent="0.35">
      <c r="A876" s="5">
        <v>39203</v>
      </c>
      <c r="B876" t="s">
        <v>35</v>
      </c>
      <c r="C876" t="s">
        <v>36</v>
      </c>
      <c r="D876" t="s">
        <v>37</v>
      </c>
      <c r="E876">
        <v>7</v>
      </c>
      <c r="F876" s="6">
        <v>707</v>
      </c>
      <c r="G876" s="6">
        <v>294.67759999999998</v>
      </c>
    </row>
    <row r="877" spans="1:7" x14ac:dyDescent="0.35">
      <c r="A877" s="5">
        <v>39234</v>
      </c>
      <c r="B877" t="s">
        <v>35</v>
      </c>
      <c r="C877" t="s">
        <v>36</v>
      </c>
      <c r="D877" t="s">
        <v>37</v>
      </c>
      <c r="E877">
        <v>10</v>
      </c>
      <c r="F877" s="6">
        <v>1600</v>
      </c>
      <c r="G877" s="6">
        <v>565.43999999999994</v>
      </c>
    </row>
    <row r="878" spans="1:7" x14ac:dyDescent="0.35">
      <c r="A878" s="5">
        <v>39264</v>
      </c>
      <c r="B878" t="s">
        <v>35</v>
      </c>
      <c r="C878" t="s">
        <v>36</v>
      </c>
      <c r="D878" t="s">
        <v>37</v>
      </c>
      <c r="E878">
        <v>9</v>
      </c>
      <c r="F878" s="6">
        <v>1854</v>
      </c>
      <c r="G878" s="6">
        <v>683.94060000000002</v>
      </c>
    </row>
    <row r="879" spans="1:7" x14ac:dyDescent="0.35">
      <c r="A879" s="5">
        <v>39295</v>
      </c>
      <c r="B879" t="s">
        <v>35</v>
      </c>
      <c r="C879" t="s">
        <v>36</v>
      </c>
      <c r="D879" t="s">
        <v>37</v>
      </c>
      <c r="E879">
        <v>9</v>
      </c>
      <c r="F879" s="6">
        <v>1332</v>
      </c>
      <c r="G879" s="6">
        <v>583.68239999999992</v>
      </c>
    </row>
    <row r="880" spans="1:7" x14ac:dyDescent="0.35">
      <c r="A880" s="5">
        <v>39326</v>
      </c>
      <c r="B880" t="s">
        <v>35</v>
      </c>
      <c r="C880" t="s">
        <v>36</v>
      </c>
      <c r="D880" t="s">
        <v>37</v>
      </c>
      <c r="E880">
        <v>10</v>
      </c>
      <c r="F880" s="6">
        <v>2540</v>
      </c>
      <c r="G880" s="6">
        <v>1006.8559999999999</v>
      </c>
    </row>
    <row r="881" spans="1:7" x14ac:dyDescent="0.35">
      <c r="A881" s="5">
        <v>39356</v>
      </c>
      <c r="B881" t="s">
        <v>35</v>
      </c>
      <c r="C881" t="s">
        <v>36</v>
      </c>
      <c r="D881" t="s">
        <v>37</v>
      </c>
      <c r="E881">
        <v>9</v>
      </c>
      <c r="F881" s="6">
        <v>1521</v>
      </c>
      <c r="G881" s="6">
        <v>607.48739999999998</v>
      </c>
    </row>
    <row r="882" spans="1:7" x14ac:dyDescent="0.35">
      <c r="A882" s="5">
        <v>39387</v>
      </c>
      <c r="B882" t="s">
        <v>35</v>
      </c>
      <c r="C882" t="s">
        <v>36</v>
      </c>
      <c r="D882" t="s">
        <v>37</v>
      </c>
      <c r="E882">
        <v>7</v>
      </c>
      <c r="F882" s="6">
        <v>1155</v>
      </c>
      <c r="G882" s="6">
        <v>481.0575</v>
      </c>
    </row>
    <row r="883" spans="1:7" x14ac:dyDescent="0.35">
      <c r="A883" s="5">
        <v>39417</v>
      </c>
      <c r="B883" t="s">
        <v>35</v>
      </c>
      <c r="C883" t="s">
        <v>36</v>
      </c>
      <c r="D883" t="s">
        <v>37</v>
      </c>
      <c r="E883">
        <v>9</v>
      </c>
      <c r="F883" s="6">
        <v>1206</v>
      </c>
      <c r="G883" s="6">
        <v>448.14959999999996</v>
      </c>
    </row>
    <row r="884" spans="1:7" x14ac:dyDescent="0.35">
      <c r="A884" s="5">
        <v>39448</v>
      </c>
      <c r="B884" t="s">
        <v>35</v>
      </c>
      <c r="C884" t="s">
        <v>36</v>
      </c>
      <c r="D884" t="s">
        <v>37</v>
      </c>
      <c r="E884">
        <v>9</v>
      </c>
      <c r="F884" s="6">
        <v>2529</v>
      </c>
      <c r="G884" s="6">
        <v>889.19640000000004</v>
      </c>
    </row>
    <row r="885" spans="1:7" x14ac:dyDescent="0.35">
      <c r="A885" s="5">
        <v>39479</v>
      </c>
      <c r="B885" t="s">
        <v>35</v>
      </c>
      <c r="C885" t="s">
        <v>36</v>
      </c>
      <c r="D885" t="s">
        <v>37</v>
      </c>
      <c r="E885">
        <v>7</v>
      </c>
      <c r="F885" s="6">
        <v>1022</v>
      </c>
      <c r="G885" s="6">
        <v>445.38760000000002</v>
      </c>
    </row>
    <row r="886" spans="1:7" x14ac:dyDescent="0.35">
      <c r="A886" s="5">
        <v>39508</v>
      </c>
      <c r="B886" t="s">
        <v>35</v>
      </c>
      <c r="C886" t="s">
        <v>36</v>
      </c>
      <c r="D886" t="s">
        <v>37</v>
      </c>
      <c r="E886">
        <v>10</v>
      </c>
      <c r="F886" s="6">
        <v>1600</v>
      </c>
      <c r="G886" s="6">
        <v>713.44</v>
      </c>
    </row>
    <row r="887" spans="1:7" x14ac:dyDescent="0.35">
      <c r="A887" s="5">
        <v>39539</v>
      </c>
      <c r="B887" t="s">
        <v>35</v>
      </c>
      <c r="C887" t="s">
        <v>36</v>
      </c>
      <c r="D887" t="s">
        <v>37</v>
      </c>
      <c r="E887">
        <v>10</v>
      </c>
      <c r="F887" s="6">
        <v>1250</v>
      </c>
      <c r="G887" s="6">
        <v>431.5</v>
      </c>
    </row>
    <row r="888" spans="1:7" x14ac:dyDescent="0.35">
      <c r="A888" s="5">
        <v>39569</v>
      </c>
      <c r="B888" t="s">
        <v>35</v>
      </c>
      <c r="C888" t="s">
        <v>36</v>
      </c>
      <c r="D888" t="s">
        <v>37</v>
      </c>
      <c r="E888">
        <v>7</v>
      </c>
      <c r="F888" s="6">
        <v>1484</v>
      </c>
      <c r="G888" s="6">
        <v>655.77960000000007</v>
      </c>
    </row>
    <row r="889" spans="1:7" x14ac:dyDescent="0.35">
      <c r="A889" s="5">
        <v>39600</v>
      </c>
      <c r="B889" t="s">
        <v>35</v>
      </c>
      <c r="C889" t="s">
        <v>36</v>
      </c>
      <c r="D889" t="s">
        <v>37</v>
      </c>
      <c r="E889">
        <v>10</v>
      </c>
      <c r="F889" s="6">
        <v>2270</v>
      </c>
      <c r="G889" s="6">
        <v>872.36099999999999</v>
      </c>
    </row>
    <row r="890" spans="1:7" x14ac:dyDescent="0.35">
      <c r="A890" s="5">
        <v>39630</v>
      </c>
      <c r="B890" t="s">
        <v>35</v>
      </c>
      <c r="C890" t="s">
        <v>36</v>
      </c>
      <c r="D890" t="s">
        <v>37</v>
      </c>
      <c r="E890">
        <v>9</v>
      </c>
      <c r="F890" s="6">
        <v>1908</v>
      </c>
      <c r="G890" s="6">
        <v>800.59679999999992</v>
      </c>
    </row>
    <row r="891" spans="1:7" x14ac:dyDescent="0.35">
      <c r="A891" s="5">
        <v>39661</v>
      </c>
      <c r="B891" t="s">
        <v>35</v>
      </c>
      <c r="C891" t="s">
        <v>36</v>
      </c>
      <c r="D891" t="s">
        <v>37</v>
      </c>
      <c r="E891">
        <v>8</v>
      </c>
      <c r="F891" s="6">
        <v>896</v>
      </c>
      <c r="G891" s="6">
        <v>307.77600000000001</v>
      </c>
    </row>
    <row r="892" spans="1:7" x14ac:dyDescent="0.35">
      <c r="A892" s="5">
        <v>39692</v>
      </c>
      <c r="B892" t="s">
        <v>35</v>
      </c>
      <c r="C892" t="s">
        <v>36</v>
      </c>
      <c r="D892" t="s">
        <v>37</v>
      </c>
      <c r="E892">
        <v>10</v>
      </c>
      <c r="F892" s="6">
        <v>2040</v>
      </c>
      <c r="G892" s="6">
        <v>764.38799999999992</v>
      </c>
    </row>
    <row r="893" spans="1:7" x14ac:dyDescent="0.35">
      <c r="A893" s="5">
        <v>39722</v>
      </c>
      <c r="B893" t="s">
        <v>35</v>
      </c>
      <c r="C893" t="s">
        <v>36</v>
      </c>
      <c r="D893" t="s">
        <v>37</v>
      </c>
      <c r="E893">
        <v>8</v>
      </c>
      <c r="F893" s="6">
        <v>2088</v>
      </c>
      <c r="G893" s="6">
        <v>732.05280000000005</v>
      </c>
    </row>
    <row r="894" spans="1:7" x14ac:dyDescent="0.35">
      <c r="A894" s="5">
        <v>39753</v>
      </c>
      <c r="B894" t="s">
        <v>35</v>
      </c>
      <c r="C894" t="s">
        <v>36</v>
      </c>
      <c r="D894" t="s">
        <v>37</v>
      </c>
      <c r="E894">
        <v>6</v>
      </c>
      <c r="F894" s="6">
        <v>1488</v>
      </c>
      <c r="G894" s="6">
        <v>495.80160000000001</v>
      </c>
    </row>
    <row r="895" spans="1:7" x14ac:dyDescent="0.35">
      <c r="A895" s="5">
        <v>39783</v>
      </c>
      <c r="B895" t="s">
        <v>35</v>
      </c>
      <c r="C895" t="s">
        <v>36</v>
      </c>
      <c r="D895" t="s">
        <v>37</v>
      </c>
      <c r="E895">
        <v>10</v>
      </c>
      <c r="F895" s="6">
        <v>1630</v>
      </c>
      <c r="G895" s="6">
        <v>617.93299999999999</v>
      </c>
    </row>
    <row r="896" spans="1:7" x14ac:dyDescent="0.35">
      <c r="A896" s="5">
        <v>39814</v>
      </c>
      <c r="B896" t="s">
        <v>35</v>
      </c>
      <c r="C896" t="s">
        <v>36</v>
      </c>
      <c r="D896" t="s">
        <v>37</v>
      </c>
      <c r="E896">
        <v>9</v>
      </c>
      <c r="F896" s="6">
        <v>2439</v>
      </c>
      <c r="G896" s="6">
        <v>733.16339999999991</v>
      </c>
    </row>
    <row r="897" spans="1:7" x14ac:dyDescent="0.35">
      <c r="A897" s="5">
        <v>39845</v>
      </c>
      <c r="B897" t="s">
        <v>35</v>
      </c>
      <c r="C897" t="s">
        <v>36</v>
      </c>
      <c r="D897" t="s">
        <v>37</v>
      </c>
      <c r="E897">
        <v>9</v>
      </c>
      <c r="F897" s="6">
        <v>1980</v>
      </c>
      <c r="G897" s="6">
        <v>615.38400000000001</v>
      </c>
    </row>
    <row r="898" spans="1:7" x14ac:dyDescent="0.35">
      <c r="A898" s="5">
        <v>39873</v>
      </c>
      <c r="B898" t="s">
        <v>35</v>
      </c>
      <c r="C898" t="s">
        <v>36</v>
      </c>
      <c r="D898" t="s">
        <v>37</v>
      </c>
      <c r="E898">
        <v>8</v>
      </c>
      <c r="F898" s="6">
        <v>2392</v>
      </c>
      <c r="G898" s="6">
        <v>1069.9415999999999</v>
      </c>
    </row>
    <row r="899" spans="1:7" x14ac:dyDescent="0.35">
      <c r="A899" s="5">
        <v>39904</v>
      </c>
      <c r="B899" t="s">
        <v>35</v>
      </c>
      <c r="C899" t="s">
        <v>36</v>
      </c>
      <c r="D899" t="s">
        <v>37</v>
      </c>
      <c r="E899">
        <v>9</v>
      </c>
      <c r="F899" s="6">
        <v>972</v>
      </c>
      <c r="G899" s="6">
        <v>374.31720000000001</v>
      </c>
    </row>
    <row r="900" spans="1:7" x14ac:dyDescent="0.35">
      <c r="A900" s="5">
        <v>39934</v>
      </c>
      <c r="B900" t="s">
        <v>35</v>
      </c>
      <c r="C900" t="s">
        <v>36</v>
      </c>
      <c r="D900" t="s">
        <v>37</v>
      </c>
      <c r="E900">
        <v>8</v>
      </c>
      <c r="F900" s="6">
        <v>1784</v>
      </c>
      <c r="G900" s="6">
        <v>698.79279999999994</v>
      </c>
    </row>
    <row r="901" spans="1:7" x14ac:dyDescent="0.35">
      <c r="A901" s="5">
        <v>39965</v>
      </c>
      <c r="B901" t="s">
        <v>35</v>
      </c>
      <c r="C901" t="s">
        <v>36</v>
      </c>
      <c r="D901" t="s">
        <v>37</v>
      </c>
      <c r="E901">
        <v>6</v>
      </c>
      <c r="F901" s="6">
        <v>960</v>
      </c>
      <c r="G901" s="6">
        <v>318.91199999999998</v>
      </c>
    </row>
    <row r="902" spans="1:7" x14ac:dyDescent="0.35">
      <c r="A902" s="5">
        <v>39083</v>
      </c>
      <c r="B902" t="s">
        <v>35</v>
      </c>
      <c r="C902" t="s">
        <v>39</v>
      </c>
      <c r="D902" t="s">
        <v>38</v>
      </c>
      <c r="E902">
        <v>10</v>
      </c>
      <c r="F902" s="6">
        <v>1610</v>
      </c>
      <c r="G902" s="6">
        <v>579.11700000000008</v>
      </c>
    </row>
    <row r="903" spans="1:7" x14ac:dyDescent="0.35">
      <c r="A903" s="5">
        <v>39114</v>
      </c>
      <c r="B903" t="s">
        <v>35</v>
      </c>
      <c r="C903" t="s">
        <v>39</v>
      </c>
      <c r="D903" t="s">
        <v>38</v>
      </c>
      <c r="E903">
        <v>7</v>
      </c>
      <c r="F903" s="6">
        <v>1869</v>
      </c>
      <c r="G903" s="6">
        <v>744.98340000000007</v>
      </c>
    </row>
    <row r="904" spans="1:7" x14ac:dyDescent="0.35">
      <c r="A904" s="5">
        <v>39142</v>
      </c>
      <c r="B904" t="s">
        <v>35</v>
      </c>
      <c r="C904" t="s">
        <v>39</v>
      </c>
      <c r="D904" t="s">
        <v>38</v>
      </c>
      <c r="E904">
        <v>8</v>
      </c>
      <c r="F904" s="6">
        <v>984</v>
      </c>
      <c r="G904" s="6">
        <v>349.81199999999995</v>
      </c>
    </row>
    <row r="905" spans="1:7" x14ac:dyDescent="0.35">
      <c r="A905" s="5">
        <v>39173</v>
      </c>
      <c r="B905" t="s">
        <v>35</v>
      </c>
      <c r="C905" t="s">
        <v>39</v>
      </c>
      <c r="D905" t="s">
        <v>38</v>
      </c>
      <c r="E905">
        <v>8</v>
      </c>
      <c r="F905" s="6">
        <v>1568</v>
      </c>
      <c r="G905" s="6">
        <v>681.92320000000007</v>
      </c>
    </row>
    <row r="906" spans="1:7" x14ac:dyDescent="0.35">
      <c r="A906" s="5">
        <v>39203</v>
      </c>
      <c r="B906" t="s">
        <v>35</v>
      </c>
      <c r="C906" t="s">
        <v>39</v>
      </c>
      <c r="D906" t="s">
        <v>38</v>
      </c>
      <c r="E906">
        <v>9</v>
      </c>
      <c r="F906" s="6">
        <v>2106</v>
      </c>
      <c r="G906" s="6">
        <v>908.73900000000003</v>
      </c>
    </row>
    <row r="907" spans="1:7" x14ac:dyDescent="0.35">
      <c r="A907" s="5">
        <v>39234</v>
      </c>
      <c r="B907" t="s">
        <v>35</v>
      </c>
      <c r="C907" t="s">
        <v>39</v>
      </c>
      <c r="D907" t="s">
        <v>38</v>
      </c>
      <c r="E907">
        <v>8</v>
      </c>
      <c r="F907" s="6">
        <v>1512</v>
      </c>
      <c r="G907" s="6">
        <v>607.06799999999998</v>
      </c>
    </row>
    <row r="908" spans="1:7" x14ac:dyDescent="0.35">
      <c r="A908" s="5">
        <v>39264</v>
      </c>
      <c r="B908" t="s">
        <v>35</v>
      </c>
      <c r="C908" t="s">
        <v>39</v>
      </c>
      <c r="D908" t="s">
        <v>38</v>
      </c>
      <c r="E908">
        <v>9</v>
      </c>
      <c r="F908" s="6">
        <v>1485</v>
      </c>
      <c r="G908" s="6">
        <v>483.21900000000005</v>
      </c>
    </row>
    <row r="909" spans="1:7" x14ac:dyDescent="0.35">
      <c r="A909" s="5">
        <v>39295</v>
      </c>
      <c r="B909" t="s">
        <v>35</v>
      </c>
      <c r="C909" t="s">
        <v>39</v>
      </c>
      <c r="D909" t="s">
        <v>38</v>
      </c>
      <c r="E909">
        <v>10</v>
      </c>
      <c r="F909" s="6">
        <v>2520</v>
      </c>
      <c r="G909" s="6">
        <v>792.79200000000003</v>
      </c>
    </row>
    <row r="910" spans="1:7" x14ac:dyDescent="0.35">
      <c r="A910" s="5">
        <v>39326</v>
      </c>
      <c r="B910" t="s">
        <v>35</v>
      </c>
      <c r="C910" t="s">
        <v>39</v>
      </c>
      <c r="D910" t="s">
        <v>38</v>
      </c>
      <c r="E910">
        <v>7</v>
      </c>
      <c r="F910" s="6">
        <v>1687</v>
      </c>
      <c r="G910" s="6">
        <v>538.49040000000002</v>
      </c>
    </row>
    <row r="911" spans="1:7" x14ac:dyDescent="0.35">
      <c r="A911" s="5">
        <v>39356</v>
      </c>
      <c r="B911" t="s">
        <v>35</v>
      </c>
      <c r="C911" t="s">
        <v>39</v>
      </c>
      <c r="D911" t="s">
        <v>38</v>
      </c>
      <c r="E911">
        <v>10</v>
      </c>
      <c r="F911" s="6">
        <v>1170</v>
      </c>
      <c r="G911" s="6">
        <v>431.96399999999994</v>
      </c>
    </row>
    <row r="912" spans="1:7" x14ac:dyDescent="0.35">
      <c r="A912" s="5">
        <v>39387</v>
      </c>
      <c r="B912" t="s">
        <v>35</v>
      </c>
      <c r="C912" t="s">
        <v>39</v>
      </c>
      <c r="D912" t="s">
        <v>38</v>
      </c>
      <c r="E912">
        <v>9</v>
      </c>
      <c r="F912" s="6">
        <v>2646</v>
      </c>
      <c r="G912" s="6">
        <v>993.83759999999995</v>
      </c>
    </row>
    <row r="913" spans="1:7" x14ac:dyDescent="0.35">
      <c r="A913" s="5">
        <v>39417</v>
      </c>
      <c r="B913" t="s">
        <v>35</v>
      </c>
      <c r="C913" t="s">
        <v>39</v>
      </c>
      <c r="D913" t="s">
        <v>38</v>
      </c>
      <c r="E913">
        <v>7</v>
      </c>
      <c r="F913" s="6">
        <v>1246</v>
      </c>
      <c r="G913" s="6">
        <v>519.45740000000001</v>
      </c>
    </row>
    <row r="914" spans="1:7" x14ac:dyDescent="0.35">
      <c r="A914" s="5">
        <v>39448</v>
      </c>
      <c r="B914" t="s">
        <v>35</v>
      </c>
      <c r="C914" t="s">
        <v>39</v>
      </c>
      <c r="D914" t="s">
        <v>38</v>
      </c>
      <c r="E914">
        <v>8</v>
      </c>
      <c r="F914" s="6">
        <v>1320</v>
      </c>
      <c r="G914" s="6">
        <v>417.25200000000001</v>
      </c>
    </row>
    <row r="915" spans="1:7" x14ac:dyDescent="0.35">
      <c r="A915" s="5">
        <v>39479</v>
      </c>
      <c r="B915" t="s">
        <v>35</v>
      </c>
      <c r="C915" t="s">
        <v>39</v>
      </c>
      <c r="D915" t="s">
        <v>38</v>
      </c>
      <c r="E915">
        <v>10</v>
      </c>
      <c r="F915" s="6">
        <v>1530</v>
      </c>
      <c r="G915" s="6">
        <v>625.31100000000004</v>
      </c>
    </row>
    <row r="916" spans="1:7" x14ac:dyDescent="0.35">
      <c r="A916" s="5">
        <v>39508</v>
      </c>
      <c r="B916" t="s">
        <v>35</v>
      </c>
      <c r="C916" t="s">
        <v>39</v>
      </c>
      <c r="D916" t="s">
        <v>38</v>
      </c>
      <c r="E916">
        <v>8</v>
      </c>
      <c r="F916" s="6">
        <v>1536</v>
      </c>
      <c r="G916" s="6">
        <v>537.59999999999991</v>
      </c>
    </row>
    <row r="917" spans="1:7" x14ac:dyDescent="0.35">
      <c r="A917" s="5">
        <v>39539</v>
      </c>
      <c r="B917" t="s">
        <v>35</v>
      </c>
      <c r="C917" t="s">
        <v>39</v>
      </c>
      <c r="D917" t="s">
        <v>38</v>
      </c>
      <c r="E917">
        <v>7</v>
      </c>
      <c r="F917" s="6">
        <v>714</v>
      </c>
      <c r="G917" s="6">
        <v>260.61</v>
      </c>
    </row>
    <row r="918" spans="1:7" x14ac:dyDescent="0.35">
      <c r="A918" s="5">
        <v>39569</v>
      </c>
      <c r="B918" t="s">
        <v>35</v>
      </c>
      <c r="C918" t="s">
        <v>39</v>
      </c>
      <c r="D918" t="s">
        <v>38</v>
      </c>
      <c r="E918">
        <v>8</v>
      </c>
      <c r="F918" s="6">
        <v>1272</v>
      </c>
      <c r="G918" s="6">
        <v>566.2944</v>
      </c>
    </row>
    <row r="919" spans="1:7" x14ac:dyDescent="0.35">
      <c r="A919" s="5">
        <v>39600</v>
      </c>
      <c r="B919" t="s">
        <v>35</v>
      </c>
      <c r="C919" t="s">
        <v>39</v>
      </c>
      <c r="D919" t="s">
        <v>38</v>
      </c>
      <c r="E919">
        <v>10</v>
      </c>
      <c r="F919" s="6">
        <v>2900</v>
      </c>
      <c r="G919" s="6">
        <v>1036.17</v>
      </c>
    </row>
    <row r="920" spans="1:7" x14ac:dyDescent="0.35">
      <c r="A920" s="5">
        <v>39630</v>
      </c>
      <c r="B920" t="s">
        <v>35</v>
      </c>
      <c r="C920" t="s">
        <v>39</v>
      </c>
      <c r="D920" t="s">
        <v>38</v>
      </c>
      <c r="E920">
        <v>8</v>
      </c>
      <c r="F920" s="6">
        <v>936</v>
      </c>
      <c r="G920" s="6">
        <v>325.72799999999995</v>
      </c>
    </row>
    <row r="921" spans="1:7" x14ac:dyDescent="0.35">
      <c r="A921" s="5">
        <v>39661</v>
      </c>
      <c r="B921" t="s">
        <v>35</v>
      </c>
      <c r="C921" t="s">
        <v>39</v>
      </c>
      <c r="D921" t="s">
        <v>38</v>
      </c>
      <c r="E921">
        <v>8</v>
      </c>
      <c r="F921" s="6">
        <v>944</v>
      </c>
      <c r="G921" s="6">
        <v>355.79360000000003</v>
      </c>
    </row>
    <row r="922" spans="1:7" x14ac:dyDescent="0.35">
      <c r="A922" s="5">
        <v>39692</v>
      </c>
      <c r="B922" t="s">
        <v>35</v>
      </c>
      <c r="C922" t="s">
        <v>39</v>
      </c>
      <c r="D922" t="s">
        <v>38</v>
      </c>
      <c r="E922">
        <v>9</v>
      </c>
      <c r="F922" s="6">
        <v>1305</v>
      </c>
      <c r="G922" s="6">
        <v>516.64949999999999</v>
      </c>
    </row>
    <row r="923" spans="1:7" x14ac:dyDescent="0.35">
      <c r="A923" s="5">
        <v>39722</v>
      </c>
      <c r="B923" t="s">
        <v>35</v>
      </c>
      <c r="C923" t="s">
        <v>39</v>
      </c>
      <c r="D923" t="s">
        <v>38</v>
      </c>
      <c r="E923">
        <v>9</v>
      </c>
      <c r="F923" s="6">
        <v>1431</v>
      </c>
      <c r="G923" s="6">
        <v>642.66210000000001</v>
      </c>
    </row>
    <row r="924" spans="1:7" x14ac:dyDescent="0.35">
      <c r="A924" s="5">
        <v>39753</v>
      </c>
      <c r="B924" t="s">
        <v>35</v>
      </c>
      <c r="C924" t="s">
        <v>39</v>
      </c>
      <c r="D924" t="s">
        <v>38</v>
      </c>
      <c r="E924">
        <v>6</v>
      </c>
      <c r="F924" s="6">
        <v>1632</v>
      </c>
      <c r="G924" s="6">
        <v>683.97119999999995</v>
      </c>
    </row>
    <row r="925" spans="1:7" x14ac:dyDescent="0.35">
      <c r="A925" s="5">
        <v>39783</v>
      </c>
      <c r="B925" t="s">
        <v>35</v>
      </c>
      <c r="C925" t="s">
        <v>39</v>
      </c>
      <c r="D925" t="s">
        <v>38</v>
      </c>
      <c r="E925">
        <v>9</v>
      </c>
      <c r="F925" s="6">
        <v>2646</v>
      </c>
      <c r="G925" s="6">
        <v>1056.8124</v>
      </c>
    </row>
    <row r="926" spans="1:7" x14ac:dyDescent="0.35">
      <c r="A926" s="5">
        <v>39814</v>
      </c>
      <c r="B926" t="s">
        <v>35</v>
      </c>
      <c r="C926" t="s">
        <v>39</v>
      </c>
      <c r="D926" t="s">
        <v>38</v>
      </c>
      <c r="E926">
        <v>7</v>
      </c>
      <c r="F926" s="6">
        <v>1736</v>
      </c>
      <c r="G926" s="6">
        <v>645.09759999999994</v>
      </c>
    </row>
    <row r="927" spans="1:7" x14ac:dyDescent="0.35">
      <c r="A927" s="5">
        <v>39845</v>
      </c>
      <c r="B927" t="s">
        <v>35</v>
      </c>
      <c r="C927" t="s">
        <v>39</v>
      </c>
      <c r="D927" t="s">
        <v>38</v>
      </c>
      <c r="E927">
        <v>7</v>
      </c>
      <c r="F927" s="6">
        <v>1638</v>
      </c>
      <c r="G927" s="6">
        <v>528.58259999999996</v>
      </c>
    </row>
    <row r="928" spans="1:7" x14ac:dyDescent="0.35">
      <c r="A928" s="5">
        <v>39873</v>
      </c>
      <c r="B928" t="s">
        <v>35</v>
      </c>
      <c r="C928" t="s">
        <v>39</v>
      </c>
      <c r="D928" t="s">
        <v>38</v>
      </c>
      <c r="E928">
        <v>10</v>
      </c>
      <c r="F928" s="6">
        <v>1490</v>
      </c>
      <c r="G928" s="6">
        <v>487.23</v>
      </c>
    </row>
    <row r="929" spans="1:7" x14ac:dyDescent="0.35">
      <c r="A929" s="5">
        <v>39904</v>
      </c>
      <c r="B929" t="s">
        <v>35</v>
      </c>
      <c r="C929" t="s">
        <v>39</v>
      </c>
      <c r="D929" t="s">
        <v>38</v>
      </c>
      <c r="E929">
        <v>7</v>
      </c>
      <c r="F929" s="6">
        <v>1015</v>
      </c>
      <c r="G929" s="6">
        <v>406.40600000000001</v>
      </c>
    </row>
    <row r="930" spans="1:7" x14ac:dyDescent="0.35">
      <c r="A930" s="5">
        <v>39934</v>
      </c>
      <c r="B930" t="s">
        <v>35</v>
      </c>
      <c r="C930" t="s">
        <v>39</v>
      </c>
      <c r="D930" t="s">
        <v>38</v>
      </c>
      <c r="E930">
        <v>6</v>
      </c>
      <c r="F930" s="6">
        <v>1650</v>
      </c>
      <c r="G930" s="6">
        <v>502.92</v>
      </c>
    </row>
    <row r="931" spans="1:7" x14ac:dyDescent="0.35">
      <c r="A931" s="5">
        <v>39965</v>
      </c>
      <c r="B931" t="s">
        <v>35</v>
      </c>
      <c r="C931" t="s">
        <v>39</v>
      </c>
      <c r="D931" t="s">
        <v>38</v>
      </c>
      <c r="E931">
        <v>6</v>
      </c>
      <c r="F931" s="6">
        <v>1020</v>
      </c>
      <c r="G931" s="6">
        <v>426.46200000000005</v>
      </c>
    </row>
    <row r="932" spans="1:7" x14ac:dyDescent="0.35">
      <c r="A932" s="5">
        <v>39083</v>
      </c>
      <c r="B932" t="s">
        <v>35</v>
      </c>
      <c r="C932" t="s">
        <v>39</v>
      </c>
      <c r="D932" t="s">
        <v>40</v>
      </c>
      <c r="E932">
        <v>8</v>
      </c>
      <c r="F932" s="6">
        <v>1680</v>
      </c>
      <c r="G932" s="6">
        <v>752.64</v>
      </c>
    </row>
    <row r="933" spans="1:7" x14ac:dyDescent="0.35">
      <c r="A933" s="5">
        <v>39114</v>
      </c>
      <c r="B933" t="s">
        <v>35</v>
      </c>
      <c r="C933" t="s">
        <v>39</v>
      </c>
      <c r="D933" t="s">
        <v>40</v>
      </c>
      <c r="E933">
        <v>8</v>
      </c>
      <c r="F933" s="6">
        <v>2136</v>
      </c>
      <c r="G933" s="6">
        <v>669.42240000000004</v>
      </c>
    </row>
    <row r="934" spans="1:7" x14ac:dyDescent="0.35">
      <c r="A934" s="5">
        <v>39142</v>
      </c>
      <c r="B934" t="s">
        <v>35</v>
      </c>
      <c r="C934" t="s">
        <v>39</v>
      </c>
      <c r="D934" t="s">
        <v>40</v>
      </c>
      <c r="E934">
        <v>9</v>
      </c>
      <c r="F934" s="6">
        <v>1179</v>
      </c>
      <c r="G934" s="6">
        <v>435.05099999999999</v>
      </c>
    </row>
    <row r="935" spans="1:7" x14ac:dyDescent="0.35">
      <c r="A935" s="5">
        <v>39173</v>
      </c>
      <c r="B935" t="s">
        <v>35</v>
      </c>
      <c r="C935" t="s">
        <v>39</v>
      </c>
      <c r="D935" t="s">
        <v>40</v>
      </c>
      <c r="E935">
        <v>10</v>
      </c>
      <c r="F935" s="6">
        <v>1090</v>
      </c>
      <c r="G935" s="6">
        <v>330.815</v>
      </c>
    </row>
    <row r="936" spans="1:7" x14ac:dyDescent="0.35">
      <c r="A936" s="5">
        <v>39203</v>
      </c>
      <c r="B936" t="s">
        <v>35</v>
      </c>
      <c r="C936" t="s">
        <v>39</v>
      </c>
      <c r="D936" t="s">
        <v>40</v>
      </c>
      <c r="E936">
        <v>9</v>
      </c>
      <c r="F936" s="6">
        <v>2322</v>
      </c>
      <c r="G936" s="6">
        <v>912.08159999999998</v>
      </c>
    </row>
    <row r="937" spans="1:7" x14ac:dyDescent="0.35">
      <c r="A937" s="5">
        <v>39234</v>
      </c>
      <c r="B937" t="s">
        <v>35</v>
      </c>
      <c r="C937" t="s">
        <v>39</v>
      </c>
      <c r="D937" t="s">
        <v>40</v>
      </c>
      <c r="E937">
        <v>7</v>
      </c>
      <c r="F937" s="6">
        <v>1470</v>
      </c>
      <c r="G937" s="6">
        <v>559.33500000000004</v>
      </c>
    </row>
    <row r="938" spans="1:7" x14ac:dyDescent="0.35">
      <c r="A938" s="5">
        <v>39264</v>
      </c>
      <c r="B938" t="s">
        <v>35</v>
      </c>
      <c r="C938" t="s">
        <v>39</v>
      </c>
      <c r="D938" t="s">
        <v>40</v>
      </c>
      <c r="E938">
        <v>9</v>
      </c>
      <c r="F938" s="6">
        <v>1674</v>
      </c>
      <c r="G938" s="6">
        <v>518.2704</v>
      </c>
    </row>
    <row r="939" spans="1:7" x14ac:dyDescent="0.35">
      <c r="A939" s="5">
        <v>39295</v>
      </c>
      <c r="B939" t="s">
        <v>35</v>
      </c>
      <c r="C939" t="s">
        <v>39</v>
      </c>
      <c r="D939" t="s">
        <v>40</v>
      </c>
      <c r="E939">
        <v>6</v>
      </c>
      <c r="F939" s="6">
        <v>684</v>
      </c>
      <c r="G939" s="6">
        <v>225.30960000000002</v>
      </c>
    </row>
    <row r="940" spans="1:7" x14ac:dyDescent="0.35">
      <c r="A940" s="5">
        <v>39326</v>
      </c>
      <c r="B940" t="s">
        <v>35</v>
      </c>
      <c r="C940" t="s">
        <v>39</v>
      </c>
      <c r="D940" t="s">
        <v>40</v>
      </c>
      <c r="E940">
        <v>10</v>
      </c>
      <c r="F940" s="6">
        <v>1140</v>
      </c>
      <c r="G940" s="6">
        <v>380.53199999999998</v>
      </c>
    </row>
    <row r="941" spans="1:7" x14ac:dyDescent="0.35">
      <c r="A941" s="5">
        <v>39356</v>
      </c>
      <c r="B941" t="s">
        <v>35</v>
      </c>
      <c r="C941" t="s">
        <v>39</v>
      </c>
      <c r="D941" t="s">
        <v>40</v>
      </c>
      <c r="E941">
        <v>10</v>
      </c>
      <c r="F941" s="6">
        <v>2050</v>
      </c>
      <c r="G941" s="6">
        <v>627.29999999999995</v>
      </c>
    </row>
    <row r="942" spans="1:7" x14ac:dyDescent="0.35">
      <c r="A942" s="5">
        <v>39387</v>
      </c>
      <c r="B942" t="s">
        <v>35</v>
      </c>
      <c r="C942" t="s">
        <v>39</v>
      </c>
      <c r="D942" t="s">
        <v>40</v>
      </c>
      <c r="E942">
        <v>7</v>
      </c>
      <c r="F942" s="6">
        <v>1911</v>
      </c>
      <c r="G942" s="6">
        <v>633.49650000000008</v>
      </c>
    </row>
    <row r="943" spans="1:7" x14ac:dyDescent="0.35">
      <c r="A943" s="5">
        <v>39417</v>
      </c>
      <c r="B943" t="s">
        <v>35</v>
      </c>
      <c r="C943" t="s">
        <v>39</v>
      </c>
      <c r="D943" t="s">
        <v>40</v>
      </c>
      <c r="E943">
        <v>9</v>
      </c>
      <c r="F943" s="6">
        <v>2565</v>
      </c>
      <c r="G943" s="6">
        <v>789.50700000000006</v>
      </c>
    </row>
    <row r="944" spans="1:7" x14ac:dyDescent="0.35">
      <c r="A944" s="5">
        <v>39448</v>
      </c>
      <c r="B944" t="s">
        <v>35</v>
      </c>
      <c r="C944" t="s">
        <v>39</v>
      </c>
      <c r="D944" t="s">
        <v>40</v>
      </c>
      <c r="E944">
        <v>10</v>
      </c>
      <c r="F944" s="6">
        <v>1840</v>
      </c>
      <c r="G944" s="6">
        <v>603.88800000000003</v>
      </c>
    </row>
    <row r="945" spans="1:7" x14ac:dyDescent="0.35">
      <c r="A945" s="5">
        <v>39479</v>
      </c>
      <c r="B945" t="s">
        <v>35</v>
      </c>
      <c r="C945" t="s">
        <v>39</v>
      </c>
      <c r="D945" t="s">
        <v>40</v>
      </c>
      <c r="E945">
        <v>7</v>
      </c>
      <c r="F945" s="6">
        <v>798</v>
      </c>
      <c r="G945" s="6">
        <v>350.64120000000003</v>
      </c>
    </row>
    <row r="946" spans="1:7" x14ac:dyDescent="0.35">
      <c r="A946" s="5">
        <v>39508</v>
      </c>
      <c r="B946" t="s">
        <v>35</v>
      </c>
      <c r="C946" t="s">
        <v>39</v>
      </c>
      <c r="D946" t="s">
        <v>40</v>
      </c>
      <c r="E946">
        <v>8</v>
      </c>
      <c r="F946" s="6">
        <v>1976</v>
      </c>
      <c r="G946" s="6">
        <v>592.99759999999992</v>
      </c>
    </row>
    <row r="947" spans="1:7" x14ac:dyDescent="0.35">
      <c r="A947" s="5">
        <v>39539</v>
      </c>
      <c r="B947" t="s">
        <v>35</v>
      </c>
      <c r="C947" t="s">
        <v>39</v>
      </c>
      <c r="D947" t="s">
        <v>40</v>
      </c>
      <c r="E947">
        <v>9</v>
      </c>
      <c r="F947" s="6">
        <v>2385</v>
      </c>
      <c r="G947" s="6">
        <v>824.25600000000009</v>
      </c>
    </row>
    <row r="948" spans="1:7" x14ac:dyDescent="0.35">
      <c r="A948" s="5">
        <v>39569</v>
      </c>
      <c r="B948" t="s">
        <v>35</v>
      </c>
      <c r="C948" t="s">
        <v>39</v>
      </c>
      <c r="D948" t="s">
        <v>40</v>
      </c>
      <c r="E948">
        <v>6</v>
      </c>
      <c r="F948" s="6">
        <v>1014</v>
      </c>
      <c r="G948" s="6">
        <v>341.41379999999998</v>
      </c>
    </row>
    <row r="949" spans="1:7" x14ac:dyDescent="0.35">
      <c r="A949" s="5">
        <v>39600</v>
      </c>
      <c r="B949" t="s">
        <v>35</v>
      </c>
      <c r="C949" t="s">
        <v>39</v>
      </c>
      <c r="D949" t="s">
        <v>40</v>
      </c>
      <c r="E949">
        <v>10</v>
      </c>
      <c r="F949" s="6">
        <v>1860</v>
      </c>
      <c r="G949" s="6">
        <v>812.82</v>
      </c>
    </row>
    <row r="950" spans="1:7" x14ac:dyDescent="0.35">
      <c r="A950" s="5">
        <v>39630</v>
      </c>
      <c r="B950" t="s">
        <v>35</v>
      </c>
      <c r="C950" t="s">
        <v>39</v>
      </c>
      <c r="D950" t="s">
        <v>40</v>
      </c>
      <c r="E950">
        <v>9</v>
      </c>
      <c r="F950" s="6">
        <v>1629</v>
      </c>
      <c r="G950" s="6">
        <v>512.6463</v>
      </c>
    </row>
    <row r="951" spans="1:7" x14ac:dyDescent="0.35">
      <c r="A951" s="5">
        <v>39661</v>
      </c>
      <c r="B951" t="s">
        <v>35</v>
      </c>
      <c r="C951" t="s">
        <v>39</v>
      </c>
      <c r="D951" t="s">
        <v>40</v>
      </c>
      <c r="E951">
        <v>9</v>
      </c>
      <c r="F951" s="6">
        <v>1395</v>
      </c>
      <c r="G951" s="6">
        <v>594.27</v>
      </c>
    </row>
    <row r="952" spans="1:7" x14ac:dyDescent="0.35">
      <c r="A952" s="5">
        <v>39692</v>
      </c>
      <c r="B952" t="s">
        <v>35</v>
      </c>
      <c r="C952" t="s">
        <v>39</v>
      </c>
      <c r="D952" t="s">
        <v>40</v>
      </c>
      <c r="E952">
        <v>9</v>
      </c>
      <c r="F952" s="6">
        <v>1539</v>
      </c>
      <c r="G952" s="6">
        <v>651.3048</v>
      </c>
    </row>
    <row r="953" spans="1:7" x14ac:dyDescent="0.35">
      <c r="A953" s="5">
        <v>39722</v>
      </c>
      <c r="B953" t="s">
        <v>35</v>
      </c>
      <c r="C953" t="s">
        <v>39</v>
      </c>
      <c r="D953" t="s">
        <v>40</v>
      </c>
      <c r="E953">
        <v>9</v>
      </c>
      <c r="F953" s="6">
        <v>1143</v>
      </c>
      <c r="G953" s="6">
        <v>489.20400000000001</v>
      </c>
    </row>
    <row r="954" spans="1:7" x14ac:dyDescent="0.35">
      <c r="A954" s="5">
        <v>39753</v>
      </c>
      <c r="B954" t="s">
        <v>35</v>
      </c>
      <c r="C954" t="s">
        <v>39</v>
      </c>
      <c r="D954" t="s">
        <v>40</v>
      </c>
      <c r="E954">
        <v>7</v>
      </c>
      <c r="F954" s="6">
        <v>987</v>
      </c>
      <c r="G954" s="6">
        <v>436.7475</v>
      </c>
    </row>
    <row r="955" spans="1:7" x14ac:dyDescent="0.35">
      <c r="A955" s="5">
        <v>39783</v>
      </c>
      <c r="B955" t="s">
        <v>35</v>
      </c>
      <c r="C955" t="s">
        <v>39</v>
      </c>
      <c r="D955" t="s">
        <v>40</v>
      </c>
      <c r="E955">
        <v>6</v>
      </c>
      <c r="F955" s="6">
        <v>1302</v>
      </c>
      <c r="G955" s="6">
        <v>444.11220000000003</v>
      </c>
    </row>
    <row r="956" spans="1:7" x14ac:dyDescent="0.35">
      <c r="A956" s="5">
        <v>39814</v>
      </c>
      <c r="B956" t="s">
        <v>35</v>
      </c>
      <c r="C956" t="s">
        <v>39</v>
      </c>
      <c r="D956" t="s">
        <v>40</v>
      </c>
      <c r="E956">
        <v>6</v>
      </c>
      <c r="F956" s="6">
        <v>1164</v>
      </c>
      <c r="G956" s="6">
        <v>392.15159999999997</v>
      </c>
    </row>
    <row r="957" spans="1:7" x14ac:dyDescent="0.35">
      <c r="A957" s="5">
        <v>39845</v>
      </c>
      <c r="B957" t="s">
        <v>35</v>
      </c>
      <c r="C957" t="s">
        <v>39</v>
      </c>
      <c r="D957" t="s">
        <v>40</v>
      </c>
      <c r="E957">
        <v>9</v>
      </c>
      <c r="F957" s="6">
        <v>1278</v>
      </c>
      <c r="G957" s="6">
        <v>478.99440000000004</v>
      </c>
    </row>
    <row r="958" spans="1:7" x14ac:dyDescent="0.35">
      <c r="A958" s="5">
        <v>39873</v>
      </c>
      <c r="B958" t="s">
        <v>35</v>
      </c>
      <c r="C958" t="s">
        <v>39</v>
      </c>
      <c r="D958" t="s">
        <v>40</v>
      </c>
      <c r="E958">
        <v>6</v>
      </c>
      <c r="F958" s="6">
        <v>846</v>
      </c>
      <c r="G958" s="6">
        <v>307.60559999999998</v>
      </c>
    </row>
    <row r="959" spans="1:7" x14ac:dyDescent="0.35">
      <c r="A959" s="5">
        <v>39904</v>
      </c>
      <c r="B959" t="s">
        <v>35</v>
      </c>
      <c r="C959" t="s">
        <v>39</v>
      </c>
      <c r="D959" t="s">
        <v>40</v>
      </c>
      <c r="E959">
        <v>8</v>
      </c>
      <c r="F959" s="6">
        <v>2112</v>
      </c>
      <c r="G959" s="6">
        <v>915.76319999999998</v>
      </c>
    </row>
    <row r="960" spans="1:7" x14ac:dyDescent="0.35">
      <c r="A960" s="5">
        <v>39934</v>
      </c>
      <c r="B960" t="s">
        <v>35</v>
      </c>
      <c r="C960" t="s">
        <v>39</v>
      </c>
      <c r="D960" t="s">
        <v>40</v>
      </c>
      <c r="E960">
        <v>6</v>
      </c>
      <c r="F960" s="6">
        <v>1170</v>
      </c>
      <c r="G960" s="6">
        <v>394.173</v>
      </c>
    </row>
    <row r="961" spans="1:7" x14ac:dyDescent="0.35">
      <c r="A961" s="5">
        <v>39965</v>
      </c>
      <c r="B961" t="s">
        <v>35</v>
      </c>
      <c r="C961" t="s">
        <v>39</v>
      </c>
      <c r="D961" t="s">
        <v>40</v>
      </c>
      <c r="E961">
        <v>6</v>
      </c>
      <c r="F961" s="6">
        <v>1602</v>
      </c>
      <c r="G961" s="6">
        <v>640.15920000000006</v>
      </c>
    </row>
    <row r="962" spans="1:7" x14ac:dyDescent="0.35">
      <c r="A962" s="5">
        <v>39083</v>
      </c>
      <c r="B962" t="s">
        <v>35</v>
      </c>
      <c r="C962" t="s">
        <v>39</v>
      </c>
      <c r="D962" t="s">
        <v>37</v>
      </c>
      <c r="E962">
        <v>9</v>
      </c>
      <c r="F962" s="6">
        <v>2133</v>
      </c>
      <c r="G962" s="6">
        <v>922.73579999999993</v>
      </c>
    </row>
    <row r="963" spans="1:7" x14ac:dyDescent="0.35">
      <c r="A963" s="5">
        <v>39114</v>
      </c>
      <c r="B963" t="s">
        <v>35</v>
      </c>
      <c r="C963" t="s">
        <v>39</v>
      </c>
      <c r="D963" t="s">
        <v>37</v>
      </c>
      <c r="E963">
        <v>7</v>
      </c>
      <c r="F963" s="6">
        <v>1561</v>
      </c>
      <c r="G963" s="6">
        <v>675.91300000000001</v>
      </c>
    </row>
    <row r="964" spans="1:7" x14ac:dyDescent="0.35">
      <c r="A964" s="5">
        <v>39142</v>
      </c>
      <c r="B964" t="s">
        <v>35</v>
      </c>
      <c r="C964" t="s">
        <v>39</v>
      </c>
      <c r="D964" t="s">
        <v>37</v>
      </c>
      <c r="E964">
        <v>10</v>
      </c>
      <c r="F964" s="6">
        <v>1340</v>
      </c>
      <c r="G964" s="6">
        <v>429.06799999999998</v>
      </c>
    </row>
    <row r="965" spans="1:7" x14ac:dyDescent="0.35">
      <c r="A965" s="5">
        <v>39173</v>
      </c>
      <c r="B965" t="s">
        <v>35</v>
      </c>
      <c r="C965" t="s">
        <v>39</v>
      </c>
      <c r="D965" t="s">
        <v>37</v>
      </c>
      <c r="E965">
        <v>6</v>
      </c>
      <c r="F965" s="6">
        <v>1350</v>
      </c>
      <c r="G965" s="6">
        <v>512.32500000000005</v>
      </c>
    </row>
    <row r="966" spans="1:7" x14ac:dyDescent="0.35">
      <c r="A966" s="5">
        <v>39203</v>
      </c>
      <c r="B966" t="s">
        <v>35</v>
      </c>
      <c r="C966" t="s">
        <v>39</v>
      </c>
      <c r="D966" t="s">
        <v>37</v>
      </c>
      <c r="E966">
        <v>9</v>
      </c>
      <c r="F966" s="6">
        <v>1197</v>
      </c>
      <c r="G966" s="6">
        <v>451.62810000000002</v>
      </c>
    </row>
    <row r="967" spans="1:7" x14ac:dyDescent="0.35">
      <c r="A967" s="5">
        <v>39234</v>
      </c>
      <c r="B967" t="s">
        <v>35</v>
      </c>
      <c r="C967" t="s">
        <v>39</v>
      </c>
      <c r="D967" t="s">
        <v>37</v>
      </c>
      <c r="E967">
        <v>10</v>
      </c>
      <c r="F967" s="6">
        <v>2960</v>
      </c>
      <c r="G967" s="6">
        <v>1198.2080000000001</v>
      </c>
    </row>
    <row r="968" spans="1:7" x14ac:dyDescent="0.35">
      <c r="A968" s="5">
        <v>39264</v>
      </c>
      <c r="B968" t="s">
        <v>35</v>
      </c>
      <c r="C968" t="s">
        <v>39</v>
      </c>
      <c r="D968" t="s">
        <v>37</v>
      </c>
      <c r="E968">
        <v>6</v>
      </c>
      <c r="F968" s="6">
        <v>714</v>
      </c>
      <c r="G968" s="6">
        <v>306.37739999999997</v>
      </c>
    </row>
    <row r="969" spans="1:7" x14ac:dyDescent="0.35">
      <c r="A969" s="5">
        <v>39295</v>
      </c>
      <c r="B969" t="s">
        <v>35</v>
      </c>
      <c r="C969" t="s">
        <v>39</v>
      </c>
      <c r="D969" t="s">
        <v>37</v>
      </c>
      <c r="E969">
        <v>9</v>
      </c>
      <c r="F969" s="6">
        <v>2286</v>
      </c>
      <c r="G969" s="6">
        <v>877.59540000000004</v>
      </c>
    </row>
    <row r="970" spans="1:7" x14ac:dyDescent="0.35">
      <c r="A970" s="5">
        <v>39326</v>
      </c>
      <c r="B970" t="s">
        <v>35</v>
      </c>
      <c r="C970" t="s">
        <v>39</v>
      </c>
      <c r="D970" t="s">
        <v>37</v>
      </c>
      <c r="E970">
        <v>7</v>
      </c>
      <c r="F970" s="6">
        <v>1715</v>
      </c>
      <c r="G970" s="6">
        <v>627.51850000000002</v>
      </c>
    </row>
    <row r="971" spans="1:7" x14ac:dyDescent="0.35">
      <c r="A971" s="5">
        <v>39356</v>
      </c>
      <c r="B971" t="s">
        <v>35</v>
      </c>
      <c r="C971" t="s">
        <v>39</v>
      </c>
      <c r="D971" t="s">
        <v>37</v>
      </c>
      <c r="E971">
        <v>8</v>
      </c>
      <c r="F971" s="6">
        <v>1448</v>
      </c>
      <c r="G971" s="6">
        <v>496.66400000000004</v>
      </c>
    </row>
    <row r="972" spans="1:7" x14ac:dyDescent="0.35">
      <c r="A972" s="5">
        <v>39387</v>
      </c>
      <c r="B972" t="s">
        <v>35</v>
      </c>
      <c r="C972" t="s">
        <v>39</v>
      </c>
      <c r="D972" t="s">
        <v>37</v>
      </c>
      <c r="E972">
        <v>6</v>
      </c>
      <c r="F972" s="6">
        <v>1386</v>
      </c>
      <c r="G972" s="6">
        <v>512.95859999999993</v>
      </c>
    </row>
    <row r="973" spans="1:7" x14ac:dyDescent="0.35">
      <c r="A973" s="5">
        <v>39417</v>
      </c>
      <c r="B973" t="s">
        <v>35</v>
      </c>
      <c r="C973" t="s">
        <v>39</v>
      </c>
      <c r="D973" t="s">
        <v>37</v>
      </c>
      <c r="E973">
        <v>9</v>
      </c>
      <c r="F973" s="6">
        <v>1962</v>
      </c>
      <c r="G973" s="6">
        <v>594.28980000000001</v>
      </c>
    </row>
    <row r="974" spans="1:7" x14ac:dyDescent="0.35">
      <c r="A974" s="5">
        <v>39448</v>
      </c>
      <c r="B974" t="s">
        <v>35</v>
      </c>
      <c r="C974" t="s">
        <v>39</v>
      </c>
      <c r="D974" t="s">
        <v>37</v>
      </c>
      <c r="E974">
        <v>8</v>
      </c>
      <c r="F974" s="6">
        <v>936</v>
      </c>
      <c r="G974" s="6">
        <v>319.55039999999997</v>
      </c>
    </row>
    <row r="975" spans="1:7" x14ac:dyDescent="0.35">
      <c r="A975" s="5">
        <v>39479</v>
      </c>
      <c r="B975" t="s">
        <v>35</v>
      </c>
      <c r="C975" t="s">
        <v>39</v>
      </c>
      <c r="D975" t="s">
        <v>37</v>
      </c>
      <c r="E975">
        <v>10</v>
      </c>
      <c r="F975" s="6">
        <v>2600</v>
      </c>
      <c r="G975" s="6">
        <v>1051.44</v>
      </c>
    </row>
    <row r="976" spans="1:7" x14ac:dyDescent="0.35">
      <c r="A976" s="5">
        <v>39508</v>
      </c>
      <c r="B976" t="s">
        <v>35</v>
      </c>
      <c r="C976" t="s">
        <v>39</v>
      </c>
      <c r="D976" t="s">
        <v>37</v>
      </c>
      <c r="E976">
        <v>10</v>
      </c>
      <c r="F976" s="6">
        <v>2940</v>
      </c>
      <c r="G976" s="6">
        <v>1075.7460000000001</v>
      </c>
    </row>
    <row r="977" spans="1:7" x14ac:dyDescent="0.35">
      <c r="A977" s="5">
        <v>39539</v>
      </c>
      <c r="B977" t="s">
        <v>35</v>
      </c>
      <c r="C977" t="s">
        <v>39</v>
      </c>
      <c r="D977" t="s">
        <v>37</v>
      </c>
      <c r="E977">
        <v>10</v>
      </c>
      <c r="F977" s="6">
        <v>2280</v>
      </c>
      <c r="G977" s="6">
        <v>720.25200000000007</v>
      </c>
    </row>
    <row r="978" spans="1:7" x14ac:dyDescent="0.35">
      <c r="A978" s="5">
        <v>39569</v>
      </c>
      <c r="B978" t="s">
        <v>35</v>
      </c>
      <c r="C978" t="s">
        <v>39</v>
      </c>
      <c r="D978" t="s">
        <v>37</v>
      </c>
      <c r="E978">
        <v>10</v>
      </c>
      <c r="F978" s="6">
        <v>2190</v>
      </c>
      <c r="G978" s="6">
        <v>938.63400000000001</v>
      </c>
    </row>
    <row r="979" spans="1:7" x14ac:dyDescent="0.35">
      <c r="A979" s="5">
        <v>39600</v>
      </c>
      <c r="B979" t="s">
        <v>35</v>
      </c>
      <c r="C979" t="s">
        <v>39</v>
      </c>
      <c r="D979" t="s">
        <v>37</v>
      </c>
      <c r="E979">
        <v>8</v>
      </c>
      <c r="F979" s="6">
        <v>2016</v>
      </c>
      <c r="G979" s="6">
        <v>620.928</v>
      </c>
    </row>
    <row r="980" spans="1:7" x14ac:dyDescent="0.35">
      <c r="A980" s="5">
        <v>39630</v>
      </c>
      <c r="B980" t="s">
        <v>35</v>
      </c>
      <c r="C980" t="s">
        <v>39</v>
      </c>
      <c r="D980" t="s">
        <v>37</v>
      </c>
      <c r="E980">
        <v>9</v>
      </c>
      <c r="F980" s="6">
        <v>1287</v>
      </c>
      <c r="G980" s="6">
        <v>442.08450000000005</v>
      </c>
    </row>
    <row r="981" spans="1:7" x14ac:dyDescent="0.35">
      <c r="A981" s="5">
        <v>39661</v>
      </c>
      <c r="B981" t="s">
        <v>35</v>
      </c>
      <c r="C981" t="s">
        <v>39</v>
      </c>
      <c r="D981" t="s">
        <v>37</v>
      </c>
      <c r="E981">
        <v>6</v>
      </c>
      <c r="F981" s="6">
        <v>1668</v>
      </c>
      <c r="G981" s="6">
        <v>556.11119999999994</v>
      </c>
    </row>
    <row r="982" spans="1:7" x14ac:dyDescent="0.35">
      <c r="A982" s="5">
        <v>39692</v>
      </c>
      <c r="B982" t="s">
        <v>35</v>
      </c>
      <c r="C982" t="s">
        <v>39</v>
      </c>
      <c r="D982" t="s">
        <v>37</v>
      </c>
      <c r="E982">
        <v>9</v>
      </c>
      <c r="F982" s="6">
        <v>2277</v>
      </c>
      <c r="G982" s="6">
        <v>1024.4223</v>
      </c>
    </row>
    <row r="983" spans="1:7" x14ac:dyDescent="0.35">
      <c r="A983" s="5">
        <v>39722</v>
      </c>
      <c r="B983" t="s">
        <v>35</v>
      </c>
      <c r="C983" t="s">
        <v>39</v>
      </c>
      <c r="D983" t="s">
        <v>37</v>
      </c>
      <c r="E983">
        <v>10</v>
      </c>
      <c r="F983" s="6">
        <v>1760</v>
      </c>
      <c r="G983" s="6">
        <v>678.65599999999995</v>
      </c>
    </row>
    <row r="984" spans="1:7" x14ac:dyDescent="0.35">
      <c r="A984" s="5">
        <v>39753</v>
      </c>
      <c r="B984" t="s">
        <v>35</v>
      </c>
      <c r="C984" t="s">
        <v>39</v>
      </c>
      <c r="D984" t="s">
        <v>37</v>
      </c>
      <c r="E984">
        <v>6</v>
      </c>
      <c r="F984" s="6">
        <v>1248</v>
      </c>
      <c r="G984" s="6">
        <v>548.37120000000004</v>
      </c>
    </row>
    <row r="985" spans="1:7" x14ac:dyDescent="0.35">
      <c r="A985" s="5">
        <v>39783</v>
      </c>
      <c r="B985" t="s">
        <v>35</v>
      </c>
      <c r="C985" t="s">
        <v>39</v>
      </c>
      <c r="D985" t="s">
        <v>37</v>
      </c>
      <c r="E985">
        <v>10</v>
      </c>
      <c r="F985" s="6">
        <v>1730</v>
      </c>
      <c r="G985" s="6">
        <v>739.40200000000004</v>
      </c>
    </row>
    <row r="986" spans="1:7" x14ac:dyDescent="0.35">
      <c r="A986" s="5">
        <v>39814</v>
      </c>
      <c r="B986" t="s">
        <v>35</v>
      </c>
      <c r="C986" t="s">
        <v>39</v>
      </c>
      <c r="D986" t="s">
        <v>37</v>
      </c>
      <c r="E986">
        <v>8</v>
      </c>
      <c r="F986" s="6">
        <v>1680</v>
      </c>
      <c r="G986" s="6">
        <v>512.56799999999998</v>
      </c>
    </row>
    <row r="987" spans="1:7" x14ac:dyDescent="0.35">
      <c r="A987" s="5">
        <v>39845</v>
      </c>
      <c r="B987" t="s">
        <v>35</v>
      </c>
      <c r="C987" t="s">
        <v>39</v>
      </c>
      <c r="D987" t="s">
        <v>37</v>
      </c>
      <c r="E987">
        <v>7</v>
      </c>
      <c r="F987" s="6">
        <v>1162</v>
      </c>
      <c r="G987" s="6">
        <v>350.11060000000003</v>
      </c>
    </row>
    <row r="988" spans="1:7" x14ac:dyDescent="0.35">
      <c r="A988" s="5">
        <v>39873</v>
      </c>
      <c r="B988" t="s">
        <v>35</v>
      </c>
      <c r="C988" t="s">
        <v>39</v>
      </c>
      <c r="D988" t="s">
        <v>37</v>
      </c>
      <c r="E988">
        <v>6</v>
      </c>
      <c r="F988" s="6">
        <v>1032</v>
      </c>
      <c r="G988" s="6">
        <v>367.59840000000003</v>
      </c>
    </row>
    <row r="989" spans="1:7" x14ac:dyDescent="0.35">
      <c r="A989" s="5">
        <v>39904</v>
      </c>
      <c r="B989" t="s">
        <v>35</v>
      </c>
      <c r="C989" t="s">
        <v>39</v>
      </c>
      <c r="D989" t="s">
        <v>37</v>
      </c>
      <c r="E989">
        <v>7</v>
      </c>
      <c r="F989" s="6">
        <v>1421</v>
      </c>
      <c r="G989" s="6">
        <v>482.00319999999999</v>
      </c>
    </row>
    <row r="990" spans="1:7" x14ac:dyDescent="0.35">
      <c r="A990" s="5">
        <v>39934</v>
      </c>
      <c r="B990" t="s">
        <v>35</v>
      </c>
      <c r="C990" t="s">
        <v>39</v>
      </c>
      <c r="D990" t="s">
        <v>37</v>
      </c>
      <c r="E990">
        <v>10</v>
      </c>
      <c r="F990" s="6">
        <v>2100</v>
      </c>
      <c r="G990" s="6">
        <v>812.28</v>
      </c>
    </row>
    <row r="991" spans="1:7" x14ac:dyDescent="0.35">
      <c r="A991" s="5">
        <v>39965</v>
      </c>
      <c r="B991" t="s">
        <v>35</v>
      </c>
      <c r="C991" t="s">
        <v>39</v>
      </c>
      <c r="D991" t="s">
        <v>37</v>
      </c>
      <c r="E991">
        <v>9</v>
      </c>
      <c r="F991" s="6">
        <v>2088</v>
      </c>
      <c r="G991" s="6">
        <v>908.69759999999997</v>
      </c>
    </row>
    <row r="992" spans="1:7" x14ac:dyDescent="0.35">
      <c r="A992" s="5">
        <v>39083</v>
      </c>
      <c r="B992" t="s">
        <v>35</v>
      </c>
      <c r="C992" t="s">
        <v>41</v>
      </c>
      <c r="D992" t="s">
        <v>38</v>
      </c>
      <c r="E992">
        <v>7</v>
      </c>
      <c r="F992" s="6">
        <v>1799</v>
      </c>
      <c r="G992" s="6">
        <v>708.80600000000004</v>
      </c>
    </row>
    <row r="993" spans="1:7" x14ac:dyDescent="0.35">
      <c r="A993" s="5">
        <v>39114</v>
      </c>
      <c r="B993" t="s">
        <v>35</v>
      </c>
      <c r="C993" t="s">
        <v>41</v>
      </c>
      <c r="D993" t="s">
        <v>38</v>
      </c>
      <c r="E993">
        <v>6</v>
      </c>
      <c r="F993" s="6">
        <v>756</v>
      </c>
      <c r="G993" s="6">
        <v>333.84960000000001</v>
      </c>
    </row>
    <row r="994" spans="1:7" x14ac:dyDescent="0.35">
      <c r="A994" s="5">
        <v>39142</v>
      </c>
      <c r="B994" t="s">
        <v>35</v>
      </c>
      <c r="C994" t="s">
        <v>41</v>
      </c>
      <c r="D994" t="s">
        <v>38</v>
      </c>
      <c r="E994">
        <v>7</v>
      </c>
      <c r="F994" s="6">
        <v>1099</v>
      </c>
      <c r="G994" s="6">
        <v>459.71170000000001</v>
      </c>
    </row>
    <row r="995" spans="1:7" x14ac:dyDescent="0.35">
      <c r="A995" s="5">
        <v>39173</v>
      </c>
      <c r="B995" t="s">
        <v>35</v>
      </c>
      <c r="C995" t="s">
        <v>41</v>
      </c>
      <c r="D995" t="s">
        <v>38</v>
      </c>
      <c r="E995">
        <v>6</v>
      </c>
      <c r="F995" s="6">
        <v>888</v>
      </c>
      <c r="G995" s="6">
        <v>359.28480000000002</v>
      </c>
    </row>
    <row r="996" spans="1:7" x14ac:dyDescent="0.35">
      <c r="A996" s="5">
        <v>39203</v>
      </c>
      <c r="B996" t="s">
        <v>35</v>
      </c>
      <c r="C996" t="s">
        <v>41</v>
      </c>
      <c r="D996" t="s">
        <v>38</v>
      </c>
      <c r="E996">
        <v>9</v>
      </c>
      <c r="F996" s="6">
        <v>2574</v>
      </c>
      <c r="G996" s="6">
        <v>925.61039999999991</v>
      </c>
    </row>
    <row r="997" spans="1:7" x14ac:dyDescent="0.35">
      <c r="A997" s="5">
        <v>39234</v>
      </c>
      <c r="B997" t="s">
        <v>35</v>
      </c>
      <c r="C997" t="s">
        <v>41</v>
      </c>
      <c r="D997" t="s">
        <v>38</v>
      </c>
      <c r="E997">
        <v>8</v>
      </c>
      <c r="F997" s="6">
        <v>1320</v>
      </c>
      <c r="G997" s="6">
        <v>431.50800000000004</v>
      </c>
    </row>
    <row r="998" spans="1:7" x14ac:dyDescent="0.35">
      <c r="A998" s="5">
        <v>39264</v>
      </c>
      <c r="B998" t="s">
        <v>35</v>
      </c>
      <c r="C998" t="s">
        <v>41</v>
      </c>
      <c r="D998" t="s">
        <v>38</v>
      </c>
      <c r="E998">
        <v>7</v>
      </c>
      <c r="F998" s="6">
        <v>1827</v>
      </c>
      <c r="G998" s="6">
        <v>649.86390000000006</v>
      </c>
    </row>
    <row r="999" spans="1:7" x14ac:dyDescent="0.35">
      <c r="A999" s="5">
        <v>39295</v>
      </c>
      <c r="B999" t="s">
        <v>35</v>
      </c>
      <c r="C999" t="s">
        <v>41</v>
      </c>
      <c r="D999" t="s">
        <v>38</v>
      </c>
      <c r="E999">
        <v>8</v>
      </c>
      <c r="F999" s="6">
        <v>2232</v>
      </c>
      <c r="G999" s="6">
        <v>969.13439999999991</v>
      </c>
    </row>
    <row r="1000" spans="1:7" x14ac:dyDescent="0.35">
      <c r="A1000" s="5">
        <v>39326</v>
      </c>
      <c r="B1000" t="s">
        <v>35</v>
      </c>
      <c r="C1000" t="s">
        <v>41</v>
      </c>
      <c r="D1000" t="s">
        <v>38</v>
      </c>
      <c r="E1000">
        <v>9</v>
      </c>
      <c r="F1000" s="6">
        <v>2646</v>
      </c>
      <c r="G1000" s="6">
        <v>812.322</v>
      </c>
    </row>
    <row r="1001" spans="1:7" x14ac:dyDescent="0.35">
      <c r="A1001" s="5">
        <v>39356</v>
      </c>
      <c r="B1001" t="s">
        <v>35</v>
      </c>
      <c r="C1001" t="s">
        <v>41</v>
      </c>
      <c r="D1001" t="s">
        <v>38</v>
      </c>
      <c r="E1001">
        <v>8</v>
      </c>
      <c r="F1001" s="6">
        <v>2304</v>
      </c>
      <c r="G1001" s="6">
        <v>695.80799999999999</v>
      </c>
    </row>
    <row r="1002" spans="1:7" x14ac:dyDescent="0.35">
      <c r="A1002" s="5">
        <v>39387</v>
      </c>
      <c r="B1002" t="s">
        <v>35</v>
      </c>
      <c r="C1002" t="s">
        <v>41</v>
      </c>
      <c r="D1002" t="s">
        <v>38</v>
      </c>
      <c r="E1002">
        <v>9</v>
      </c>
      <c r="F1002" s="6">
        <v>1863</v>
      </c>
      <c r="G1002" s="6">
        <v>797.17769999999996</v>
      </c>
    </row>
    <row r="1003" spans="1:7" x14ac:dyDescent="0.35">
      <c r="A1003" s="5">
        <v>39417</v>
      </c>
      <c r="B1003" t="s">
        <v>35</v>
      </c>
      <c r="C1003" t="s">
        <v>41</v>
      </c>
      <c r="D1003" t="s">
        <v>38</v>
      </c>
      <c r="E1003">
        <v>8</v>
      </c>
      <c r="F1003" s="6">
        <v>1984</v>
      </c>
      <c r="G1003" s="6">
        <v>693.4079999999999</v>
      </c>
    </row>
    <row r="1004" spans="1:7" x14ac:dyDescent="0.35">
      <c r="A1004" s="5">
        <v>39448</v>
      </c>
      <c r="B1004" t="s">
        <v>35</v>
      </c>
      <c r="C1004" t="s">
        <v>41</v>
      </c>
      <c r="D1004" t="s">
        <v>38</v>
      </c>
      <c r="E1004">
        <v>10</v>
      </c>
      <c r="F1004" s="6">
        <v>1670</v>
      </c>
      <c r="G1004" s="6">
        <v>639.10899999999992</v>
      </c>
    </row>
    <row r="1005" spans="1:7" x14ac:dyDescent="0.35">
      <c r="A1005" s="5">
        <v>39479</v>
      </c>
      <c r="B1005" t="s">
        <v>35</v>
      </c>
      <c r="C1005" t="s">
        <v>41</v>
      </c>
      <c r="D1005" t="s">
        <v>38</v>
      </c>
      <c r="E1005">
        <v>6</v>
      </c>
      <c r="F1005" s="6">
        <v>1782</v>
      </c>
      <c r="G1005" s="6">
        <v>592.51499999999999</v>
      </c>
    </row>
    <row r="1006" spans="1:7" x14ac:dyDescent="0.35">
      <c r="A1006" s="5">
        <v>39508</v>
      </c>
      <c r="B1006" t="s">
        <v>35</v>
      </c>
      <c r="C1006" t="s">
        <v>41</v>
      </c>
      <c r="D1006" t="s">
        <v>38</v>
      </c>
      <c r="E1006">
        <v>6</v>
      </c>
      <c r="F1006" s="6">
        <v>792</v>
      </c>
      <c r="G1006" s="6">
        <v>348.24239999999998</v>
      </c>
    </row>
    <row r="1007" spans="1:7" x14ac:dyDescent="0.35">
      <c r="A1007" s="5">
        <v>39539</v>
      </c>
      <c r="B1007" t="s">
        <v>35</v>
      </c>
      <c r="C1007" t="s">
        <v>41</v>
      </c>
      <c r="D1007" t="s">
        <v>38</v>
      </c>
      <c r="E1007">
        <v>8</v>
      </c>
      <c r="F1007" s="6">
        <v>2160</v>
      </c>
      <c r="G1007" s="6">
        <v>936.14400000000001</v>
      </c>
    </row>
    <row r="1008" spans="1:7" x14ac:dyDescent="0.35">
      <c r="A1008" s="5">
        <v>39569</v>
      </c>
      <c r="B1008" t="s">
        <v>35</v>
      </c>
      <c r="C1008" t="s">
        <v>41</v>
      </c>
      <c r="D1008" t="s">
        <v>38</v>
      </c>
      <c r="E1008">
        <v>9</v>
      </c>
      <c r="F1008" s="6">
        <v>1791</v>
      </c>
      <c r="G1008" s="6">
        <v>755.80200000000002</v>
      </c>
    </row>
    <row r="1009" spans="1:7" x14ac:dyDescent="0.35">
      <c r="A1009" s="5">
        <v>39600</v>
      </c>
      <c r="B1009" t="s">
        <v>35</v>
      </c>
      <c r="C1009" t="s">
        <v>41</v>
      </c>
      <c r="D1009" t="s">
        <v>38</v>
      </c>
      <c r="E1009">
        <v>9</v>
      </c>
      <c r="F1009" s="6">
        <v>2646</v>
      </c>
      <c r="G1009" s="6">
        <v>892.23119999999994</v>
      </c>
    </row>
    <row r="1010" spans="1:7" x14ac:dyDescent="0.35">
      <c r="A1010" s="5">
        <v>39630</v>
      </c>
      <c r="B1010" t="s">
        <v>35</v>
      </c>
      <c r="C1010" t="s">
        <v>41</v>
      </c>
      <c r="D1010" t="s">
        <v>38</v>
      </c>
      <c r="E1010">
        <v>6</v>
      </c>
      <c r="F1010" s="6">
        <v>1578</v>
      </c>
      <c r="G1010" s="6">
        <v>657.07920000000001</v>
      </c>
    </row>
    <row r="1011" spans="1:7" x14ac:dyDescent="0.35">
      <c r="A1011" s="5">
        <v>39661</v>
      </c>
      <c r="B1011" t="s">
        <v>35</v>
      </c>
      <c r="C1011" t="s">
        <v>41</v>
      </c>
      <c r="D1011" t="s">
        <v>38</v>
      </c>
      <c r="E1011">
        <v>7</v>
      </c>
      <c r="F1011" s="6">
        <v>1316</v>
      </c>
      <c r="G1011" s="6">
        <v>450.59839999999997</v>
      </c>
    </row>
    <row r="1012" spans="1:7" x14ac:dyDescent="0.35">
      <c r="A1012" s="5">
        <v>39692</v>
      </c>
      <c r="B1012" t="s">
        <v>35</v>
      </c>
      <c r="C1012" t="s">
        <v>41</v>
      </c>
      <c r="D1012" t="s">
        <v>38</v>
      </c>
      <c r="E1012">
        <v>6</v>
      </c>
      <c r="F1012" s="6">
        <v>996</v>
      </c>
      <c r="G1012" s="6">
        <v>391.32840000000004</v>
      </c>
    </row>
    <row r="1013" spans="1:7" x14ac:dyDescent="0.35">
      <c r="A1013" s="5">
        <v>39722</v>
      </c>
      <c r="B1013" t="s">
        <v>35</v>
      </c>
      <c r="C1013" t="s">
        <v>41</v>
      </c>
      <c r="D1013" t="s">
        <v>38</v>
      </c>
      <c r="E1013">
        <v>6</v>
      </c>
      <c r="F1013" s="6">
        <v>1674</v>
      </c>
      <c r="G1013" s="6">
        <v>583.38900000000001</v>
      </c>
    </row>
    <row r="1014" spans="1:7" x14ac:dyDescent="0.35">
      <c r="A1014" s="5">
        <v>39753</v>
      </c>
      <c r="B1014" t="s">
        <v>35</v>
      </c>
      <c r="C1014" t="s">
        <v>41</v>
      </c>
      <c r="D1014" t="s">
        <v>38</v>
      </c>
      <c r="E1014">
        <v>8</v>
      </c>
      <c r="F1014" s="6">
        <v>2024</v>
      </c>
      <c r="G1014" s="6">
        <v>855.54480000000001</v>
      </c>
    </row>
    <row r="1015" spans="1:7" x14ac:dyDescent="0.35">
      <c r="A1015" s="5">
        <v>39783</v>
      </c>
      <c r="B1015" t="s">
        <v>35</v>
      </c>
      <c r="C1015" t="s">
        <v>41</v>
      </c>
      <c r="D1015" t="s">
        <v>38</v>
      </c>
      <c r="E1015">
        <v>6</v>
      </c>
      <c r="F1015" s="6">
        <v>882</v>
      </c>
      <c r="G1015" s="6">
        <v>332.51400000000001</v>
      </c>
    </row>
    <row r="1016" spans="1:7" x14ac:dyDescent="0.35">
      <c r="A1016" s="5">
        <v>39814</v>
      </c>
      <c r="B1016" t="s">
        <v>35</v>
      </c>
      <c r="C1016" t="s">
        <v>41</v>
      </c>
      <c r="D1016" t="s">
        <v>38</v>
      </c>
      <c r="E1016">
        <v>10</v>
      </c>
      <c r="F1016" s="6">
        <v>1770</v>
      </c>
      <c r="G1016" s="6">
        <v>621.97799999999995</v>
      </c>
    </row>
    <row r="1017" spans="1:7" x14ac:dyDescent="0.35">
      <c r="A1017" s="5">
        <v>39845</v>
      </c>
      <c r="B1017" t="s">
        <v>35</v>
      </c>
      <c r="C1017" t="s">
        <v>41</v>
      </c>
      <c r="D1017" t="s">
        <v>38</v>
      </c>
      <c r="E1017">
        <v>9</v>
      </c>
      <c r="F1017" s="6">
        <v>1890</v>
      </c>
      <c r="G1017" s="6">
        <v>656.01900000000001</v>
      </c>
    </row>
    <row r="1018" spans="1:7" x14ac:dyDescent="0.35">
      <c r="A1018" s="5">
        <v>39873</v>
      </c>
      <c r="B1018" t="s">
        <v>35</v>
      </c>
      <c r="C1018" t="s">
        <v>41</v>
      </c>
      <c r="D1018" t="s">
        <v>38</v>
      </c>
      <c r="E1018">
        <v>6</v>
      </c>
      <c r="F1018" s="6">
        <v>660</v>
      </c>
      <c r="G1018" s="6">
        <v>277.39800000000002</v>
      </c>
    </row>
    <row r="1019" spans="1:7" x14ac:dyDescent="0.35">
      <c r="A1019" s="5">
        <v>39904</v>
      </c>
      <c r="B1019" t="s">
        <v>35</v>
      </c>
      <c r="C1019" t="s">
        <v>41</v>
      </c>
      <c r="D1019" t="s">
        <v>38</v>
      </c>
      <c r="E1019">
        <v>8</v>
      </c>
      <c r="F1019" s="6">
        <v>1736</v>
      </c>
      <c r="G1019" s="6">
        <v>689.53920000000005</v>
      </c>
    </row>
    <row r="1020" spans="1:7" x14ac:dyDescent="0.35">
      <c r="A1020" s="5">
        <v>39934</v>
      </c>
      <c r="B1020" t="s">
        <v>35</v>
      </c>
      <c r="C1020" t="s">
        <v>41</v>
      </c>
      <c r="D1020" t="s">
        <v>38</v>
      </c>
      <c r="E1020">
        <v>9</v>
      </c>
      <c r="F1020" s="6">
        <v>1251</v>
      </c>
      <c r="G1020" s="6">
        <v>520.16579999999999</v>
      </c>
    </row>
    <row r="1021" spans="1:7" x14ac:dyDescent="0.35">
      <c r="A1021" s="5">
        <v>39965</v>
      </c>
      <c r="B1021" t="s">
        <v>35</v>
      </c>
      <c r="C1021" t="s">
        <v>41</v>
      </c>
      <c r="D1021" t="s">
        <v>38</v>
      </c>
      <c r="E1021">
        <v>7</v>
      </c>
      <c r="F1021" s="6">
        <v>2079</v>
      </c>
      <c r="G1021" s="6">
        <v>816.83910000000003</v>
      </c>
    </row>
    <row r="1022" spans="1:7" x14ac:dyDescent="0.35">
      <c r="A1022" s="5">
        <v>39083</v>
      </c>
      <c r="B1022" t="s">
        <v>35</v>
      </c>
      <c r="C1022" t="s">
        <v>41</v>
      </c>
      <c r="D1022" t="s">
        <v>40</v>
      </c>
      <c r="E1022">
        <v>10</v>
      </c>
      <c r="F1022" s="6">
        <v>1540</v>
      </c>
      <c r="G1022" s="6">
        <v>569.79999999999995</v>
      </c>
    </row>
    <row r="1023" spans="1:7" x14ac:dyDescent="0.35">
      <c r="A1023" s="5">
        <v>39114</v>
      </c>
      <c r="B1023" t="s">
        <v>35</v>
      </c>
      <c r="C1023" t="s">
        <v>41</v>
      </c>
      <c r="D1023" t="s">
        <v>40</v>
      </c>
      <c r="E1023">
        <v>8</v>
      </c>
      <c r="F1023" s="6">
        <v>1352</v>
      </c>
      <c r="G1023" s="6">
        <v>409.65600000000001</v>
      </c>
    </row>
    <row r="1024" spans="1:7" x14ac:dyDescent="0.35">
      <c r="A1024" s="5">
        <v>39142</v>
      </c>
      <c r="B1024" t="s">
        <v>35</v>
      </c>
      <c r="C1024" t="s">
        <v>41</v>
      </c>
      <c r="D1024" t="s">
        <v>40</v>
      </c>
      <c r="E1024">
        <v>9</v>
      </c>
      <c r="F1024" s="6">
        <v>1971</v>
      </c>
      <c r="G1024" s="6">
        <v>648.85320000000002</v>
      </c>
    </row>
    <row r="1025" spans="1:7" x14ac:dyDescent="0.35">
      <c r="A1025" s="5">
        <v>39173</v>
      </c>
      <c r="B1025" t="s">
        <v>35</v>
      </c>
      <c r="C1025" t="s">
        <v>41</v>
      </c>
      <c r="D1025" t="s">
        <v>40</v>
      </c>
      <c r="E1025">
        <v>7</v>
      </c>
      <c r="F1025" s="6">
        <v>1925</v>
      </c>
      <c r="G1025" s="6">
        <v>814.46749999999997</v>
      </c>
    </row>
    <row r="1026" spans="1:7" x14ac:dyDescent="0.35">
      <c r="A1026" s="5">
        <v>39203</v>
      </c>
      <c r="B1026" t="s">
        <v>35</v>
      </c>
      <c r="C1026" t="s">
        <v>41</v>
      </c>
      <c r="D1026" t="s">
        <v>40</v>
      </c>
      <c r="E1026">
        <v>10</v>
      </c>
      <c r="F1026" s="6">
        <v>2610</v>
      </c>
      <c r="G1026" s="6">
        <v>987.36300000000006</v>
      </c>
    </row>
    <row r="1027" spans="1:7" x14ac:dyDescent="0.35">
      <c r="A1027" s="5">
        <v>39234</v>
      </c>
      <c r="B1027" t="s">
        <v>35</v>
      </c>
      <c r="C1027" t="s">
        <v>41</v>
      </c>
      <c r="D1027" t="s">
        <v>40</v>
      </c>
      <c r="E1027">
        <v>10</v>
      </c>
      <c r="F1027" s="6">
        <v>2520</v>
      </c>
      <c r="G1027" s="6">
        <v>867.38400000000001</v>
      </c>
    </row>
    <row r="1028" spans="1:7" x14ac:dyDescent="0.35">
      <c r="A1028" s="5">
        <v>39264</v>
      </c>
      <c r="B1028" t="s">
        <v>35</v>
      </c>
      <c r="C1028" t="s">
        <v>41</v>
      </c>
      <c r="D1028" t="s">
        <v>40</v>
      </c>
      <c r="E1028">
        <v>6</v>
      </c>
      <c r="F1028" s="6">
        <v>882</v>
      </c>
      <c r="G1028" s="6">
        <v>302.70240000000001</v>
      </c>
    </row>
    <row r="1029" spans="1:7" x14ac:dyDescent="0.35">
      <c r="A1029" s="5">
        <v>39295</v>
      </c>
      <c r="B1029" t="s">
        <v>35</v>
      </c>
      <c r="C1029" t="s">
        <v>41</v>
      </c>
      <c r="D1029" t="s">
        <v>40</v>
      </c>
      <c r="E1029">
        <v>10</v>
      </c>
      <c r="F1029" s="6">
        <v>1840</v>
      </c>
      <c r="G1029" s="6">
        <v>792.67200000000003</v>
      </c>
    </row>
    <row r="1030" spans="1:7" x14ac:dyDescent="0.35">
      <c r="A1030" s="5">
        <v>39326</v>
      </c>
      <c r="B1030" t="s">
        <v>35</v>
      </c>
      <c r="C1030" t="s">
        <v>41</v>
      </c>
      <c r="D1030" t="s">
        <v>40</v>
      </c>
      <c r="E1030">
        <v>6</v>
      </c>
      <c r="F1030" s="6">
        <v>1476</v>
      </c>
      <c r="G1030" s="6">
        <v>581.83920000000001</v>
      </c>
    </row>
    <row r="1031" spans="1:7" x14ac:dyDescent="0.35">
      <c r="A1031" s="5">
        <v>39356</v>
      </c>
      <c r="B1031" t="s">
        <v>35</v>
      </c>
      <c r="C1031" t="s">
        <v>41</v>
      </c>
      <c r="D1031" t="s">
        <v>40</v>
      </c>
      <c r="E1031">
        <v>6</v>
      </c>
      <c r="F1031" s="6">
        <v>1626</v>
      </c>
      <c r="G1031" s="6">
        <v>616.41660000000002</v>
      </c>
    </row>
    <row r="1032" spans="1:7" x14ac:dyDescent="0.35">
      <c r="A1032" s="5">
        <v>39387</v>
      </c>
      <c r="B1032" t="s">
        <v>35</v>
      </c>
      <c r="C1032" t="s">
        <v>41</v>
      </c>
      <c r="D1032" t="s">
        <v>40</v>
      </c>
      <c r="E1032">
        <v>6</v>
      </c>
      <c r="F1032" s="6">
        <v>1362</v>
      </c>
      <c r="G1032" s="6">
        <v>448.50659999999999</v>
      </c>
    </row>
    <row r="1033" spans="1:7" x14ac:dyDescent="0.35">
      <c r="A1033" s="5">
        <v>39417</v>
      </c>
      <c r="B1033" t="s">
        <v>35</v>
      </c>
      <c r="C1033" t="s">
        <v>41</v>
      </c>
      <c r="D1033" t="s">
        <v>40</v>
      </c>
      <c r="E1033">
        <v>8</v>
      </c>
      <c r="F1033" s="6">
        <v>1376</v>
      </c>
      <c r="G1033" s="6">
        <v>451.87840000000006</v>
      </c>
    </row>
    <row r="1034" spans="1:7" x14ac:dyDescent="0.35">
      <c r="A1034" s="5">
        <v>39448</v>
      </c>
      <c r="B1034" t="s">
        <v>35</v>
      </c>
      <c r="C1034" t="s">
        <v>41</v>
      </c>
      <c r="D1034" t="s">
        <v>40</v>
      </c>
      <c r="E1034">
        <v>9</v>
      </c>
      <c r="F1034" s="6">
        <v>2511</v>
      </c>
      <c r="G1034" s="6">
        <v>984.81420000000003</v>
      </c>
    </row>
    <row r="1035" spans="1:7" x14ac:dyDescent="0.35">
      <c r="A1035" s="5">
        <v>39479</v>
      </c>
      <c r="B1035" t="s">
        <v>35</v>
      </c>
      <c r="C1035" t="s">
        <v>41</v>
      </c>
      <c r="D1035" t="s">
        <v>40</v>
      </c>
      <c r="E1035">
        <v>10</v>
      </c>
      <c r="F1035" s="6">
        <v>1360</v>
      </c>
      <c r="G1035" s="6">
        <v>600.30399999999997</v>
      </c>
    </row>
    <row r="1036" spans="1:7" x14ac:dyDescent="0.35">
      <c r="A1036" s="5">
        <v>39508</v>
      </c>
      <c r="B1036" t="s">
        <v>35</v>
      </c>
      <c r="C1036" t="s">
        <v>41</v>
      </c>
      <c r="D1036" t="s">
        <v>40</v>
      </c>
      <c r="E1036">
        <v>6</v>
      </c>
      <c r="F1036" s="6">
        <v>1296</v>
      </c>
      <c r="G1036" s="6">
        <v>465.00479999999999</v>
      </c>
    </row>
    <row r="1037" spans="1:7" x14ac:dyDescent="0.35">
      <c r="A1037" s="5">
        <v>39539</v>
      </c>
      <c r="B1037" t="s">
        <v>35</v>
      </c>
      <c r="C1037" t="s">
        <v>41</v>
      </c>
      <c r="D1037" t="s">
        <v>40</v>
      </c>
      <c r="E1037">
        <v>8</v>
      </c>
      <c r="F1037" s="6">
        <v>1712</v>
      </c>
      <c r="G1037" s="6">
        <v>724.17599999999993</v>
      </c>
    </row>
    <row r="1038" spans="1:7" x14ac:dyDescent="0.35">
      <c r="A1038" s="5">
        <v>39569</v>
      </c>
      <c r="B1038" t="s">
        <v>35</v>
      </c>
      <c r="C1038" t="s">
        <v>41</v>
      </c>
      <c r="D1038" t="s">
        <v>40</v>
      </c>
      <c r="E1038">
        <v>6</v>
      </c>
      <c r="F1038" s="6">
        <v>1530</v>
      </c>
      <c r="G1038" s="6">
        <v>581.70600000000002</v>
      </c>
    </row>
    <row r="1039" spans="1:7" x14ac:dyDescent="0.35">
      <c r="A1039" s="5">
        <v>39600</v>
      </c>
      <c r="B1039" t="s">
        <v>35</v>
      </c>
      <c r="C1039" t="s">
        <v>41</v>
      </c>
      <c r="D1039" t="s">
        <v>40</v>
      </c>
      <c r="E1039">
        <v>9</v>
      </c>
      <c r="F1039" s="6">
        <v>2511</v>
      </c>
      <c r="G1039" s="6">
        <v>954.18000000000006</v>
      </c>
    </row>
    <row r="1040" spans="1:7" x14ac:dyDescent="0.35">
      <c r="A1040" s="5">
        <v>39630</v>
      </c>
      <c r="B1040" t="s">
        <v>35</v>
      </c>
      <c r="C1040" t="s">
        <v>41</v>
      </c>
      <c r="D1040" t="s">
        <v>40</v>
      </c>
      <c r="E1040">
        <v>9</v>
      </c>
      <c r="F1040" s="6">
        <v>2106</v>
      </c>
      <c r="G1040" s="6">
        <v>827.65800000000002</v>
      </c>
    </row>
    <row r="1041" spans="1:7" x14ac:dyDescent="0.35">
      <c r="A1041" s="5">
        <v>39661</v>
      </c>
      <c r="B1041" t="s">
        <v>35</v>
      </c>
      <c r="C1041" t="s">
        <v>41</v>
      </c>
      <c r="D1041" t="s">
        <v>40</v>
      </c>
      <c r="E1041">
        <v>9</v>
      </c>
      <c r="F1041" s="6">
        <v>1881</v>
      </c>
      <c r="G1041" s="6">
        <v>789.2675999999999</v>
      </c>
    </row>
    <row r="1042" spans="1:7" x14ac:dyDescent="0.35">
      <c r="A1042" s="5">
        <v>39692</v>
      </c>
      <c r="B1042" t="s">
        <v>35</v>
      </c>
      <c r="C1042" t="s">
        <v>41</v>
      </c>
      <c r="D1042" t="s">
        <v>40</v>
      </c>
      <c r="E1042">
        <v>9</v>
      </c>
      <c r="F1042" s="6">
        <v>1710</v>
      </c>
      <c r="G1042" s="6">
        <v>558.65700000000004</v>
      </c>
    </row>
    <row r="1043" spans="1:7" x14ac:dyDescent="0.35">
      <c r="A1043" s="5">
        <v>39722</v>
      </c>
      <c r="B1043" t="s">
        <v>35</v>
      </c>
      <c r="C1043" t="s">
        <v>41</v>
      </c>
      <c r="D1043" t="s">
        <v>40</v>
      </c>
      <c r="E1043">
        <v>7</v>
      </c>
      <c r="F1043" s="6">
        <v>1197</v>
      </c>
      <c r="G1043" s="6">
        <v>538.05150000000003</v>
      </c>
    </row>
    <row r="1044" spans="1:7" x14ac:dyDescent="0.35">
      <c r="A1044" s="5">
        <v>39753</v>
      </c>
      <c r="B1044" t="s">
        <v>35</v>
      </c>
      <c r="C1044" t="s">
        <v>41</v>
      </c>
      <c r="D1044" t="s">
        <v>40</v>
      </c>
      <c r="E1044">
        <v>6</v>
      </c>
      <c r="F1044" s="6">
        <v>1278</v>
      </c>
      <c r="G1044" s="6">
        <v>475.28820000000002</v>
      </c>
    </row>
    <row r="1045" spans="1:7" x14ac:dyDescent="0.35">
      <c r="A1045" s="5">
        <v>39783</v>
      </c>
      <c r="B1045" t="s">
        <v>35</v>
      </c>
      <c r="C1045" t="s">
        <v>41</v>
      </c>
      <c r="D1045" t="s">
        <v>40</v>
      </c>
      <c r="E1045">
        <v>7</v>
      </c>
      <c r="F1045" s="6">
        <v>1190</v>
      </c>
      <c r="G1045" s="6">
        <v>367.35299999999995</v>
      </c>
    </row>
    <row r="1046" spans="1:7" x14ac:dyDescent="0.35">
      <c r="A1046" s="5">
        <v>39814</v>
      </c>
      <c r="B1046" t="s">
        <v>35</v>
      </c>
      <c r="C1046" t="s">
        <v>41</v>
      </c>
      <c r="D1046" t="s">
        <v>40</v>
      </c>
      <c r="E1046">
        <v>6</v>
      </c>
      <c r="F1046" s="6">
        <v>1650</v>
      </c>
      <c r="G1046" s="6">
        <v>690.85500000000002</v>
      </c>
    </row>
    <row r="1047" spans="1:7" x14ac:dyDescent="0.35">
      <c r="A1047" s="5">
        <v>39845</v>
      </c>
      <c r="B1047" t="s">
        <v>35</v>
      </c>
      <c r="C1047" t="s">
        <v>41</v>
      </c>
      <c r="D1047" t="s">
        <v>40</v>
      </c>
      <c r="E1047">
        <v>10</v>
      </c>
      <c r="F1047" s="6">
        <v>2140</v>
      </c>
      <c r="G1047" s="6">
        <v>910.35599999999999</v>
      </c>
    </row>
    <row r="1048" spans="1:7" x14ac:dyDescent="0.35">
      <c r="A1048" s="5">
        <v>39873</v>
      </c>
      <c r="B1048" t="s">
        <v>35</v>
      </c>
      <c r="C1048" t="s">
        <v>41</v>
      </c>
      <c r="D1048" t="s">
        <v>40</v>
      </c>
      <c r="E1048">
        <v>8</v>
      </c>
      <c r="F1048" s="6">
        <v>1872</v>
      </c>
      <c r="G1048" s="6">
        <v>842.02559999999994</v>
      </c>
    </row>
    <row r="1049" spans="1:7" x14ac:dyDescent="0.35">
      <c r="A1049" s="5">
        <v>39904</v>
      </c>
      <c r="B1049" t="s">
        <v>35</v>
      </c>
      <c r="C1049" t="s">
        <v>41</v>
      </c>
      <c r="D1049" t="s">
        <v>40</v>
      </c>
      <c r="E1049">
        <v>6</v>
      </c>
      <c r="F1049" s="6">
        <v>648</v>
      </c>
      <c r="G1049" s="6">
        <v>290.56319999999999</v>
      </c>
    </row>
    <row r="1050" spans="1:7" x14ac:dyDescent="0.35">
      <c r="A1050" s="5">
        <v>39934</v>
      </c>
      <c r="B1050" t="s">
        <v>35</v>
      </c>
      <c r="C1050" t="s">
        <v>41</v>
      </c>
      <c r="D1050" t="s">
        <v>40</v>
      </c>
      <c r="E1050">
        <v>8</v>
      </c>
      <c r="F1050" s="6">
        <v>1392</v>
      </c>
      <c r="G1050" s="6">
        <v>591.04319999999996</v>
      </c>
    </row>
    <row r="1051" spans="1:7" x14ac:dyDescent="0.35">
      <c r="A1051" s="5">
        <v>39965</v>
      </c>
      <c r="B1051" t="s">
        <v>35</v>
      </c>
      <c r="C1051" t="s">
        <v>41</v>
      </c>
      <c r="D1051" t="s">
        <v>40</v>
      </c>
      <c r="E1051">
        <v>6</v>
      </c>
      <c r="F1051" s="6">
        <v>1434</v>
      </c>
      <c r="G1051" s="6">
        <v>556.39200000000005</v>
      </c>
    </row>
    <row r="1052" spans="1:7" x14ac:dyDescent="0.35">
      <c r="A1052" s="5">
        <v>39083</v>
      </c>
      <c r="B1052" t="s">
        <v>35</v>
      </c>
      <c r="C1052" t="s">
        <v>41</v>
      </c>
      <c r="D1052" t="s">
        <v>37</v>
      </c>
      <c r="E1052">
        <v>7</v>
      </c>
      <c r="F1052" s="6">
        <v>1316</v>
      </c>
      <c r="G1052" s="6">
        <v>427.56840000000005</v>
      </c>
    </row>
    <row r="1053" spans="1:7" x14ac:dyDescent="0.35">
      <c r="A1053" s="5">
        <v>39114</v>
      </c>
      <c r="B1053" t="s">
        <v>35</v>
      </c>
      <c r="C1053" t="s">
        <v>41</v>
      </c>
      <c r="D1053" t="s">
        <v>37</v>
      </c>
      <c r="E1053">
        <v>7</v>
      </c>
      <c r="F1053" s="6">
        <v>1820</v>
      </c>
      <c r="G1053" s="6">
        <v>732.18600000000004</v>
      </c>
    </row>
    <row r="1054" spans="1:7" x14ac:dyDescent="0.35">
      <c r="A1054" s="5">
        <v>39142</v>
      </c>
      <c r="B1054" t="s">
        <v>35</v>
      </c>
      <c r="C1054" t="s">
        <v>41</v>
      </c>
      <c r="D1054" t="s">
        <v>37</v>
      </c>
      <c r="E1054">
        <v>6</v>
      </c>
      <c r="F1054" s="6">
        <v>1392</v>
      </c>
      <c r="G1054" s="6">
        <v>548.58720000000005</v>
      </c>
    </row>
    <row r="1055" spans="1:7" x14ac:dyDescent="0.35">
      <c r="A1055" s="5">
        <v>39173</v>
      </c>
      <c r="B1055" t="s">
        <v>35</v>
      </c>
      <c r="C1055" t="s">
        <v>41</v>
      </c>
      <c r="D1055" t="s">
        <v>37</v>
      </c>
      <c r="E1055">
        <v>7</v>
      </c>
      <c r="F1055" s="6">
        <v>1358</v>
      </c>
      <c r="G1055" s="6">
        <v>543.87900000000002</v>
      </c>
    </row>
    <row r="1056" spans="1:7" x14ac:dyDescent="0.35">
      <c r="A1056" s="5">
        <v>39203</v>
      </c>
      <c r="B1056" t="s">
        <v>35</v>
      </c>
      <c r="C1056" t="s">
        <v>41</v>
      </c>
      <c r="D1056" t="s">
        <v>37</v>
      </c>
      <c r="E1056">
        <v>7</v>
      </c>
      <c r="F1056" s="6">
        <v>1239</v>
      </c>
      <c r="G1056" s="6">
        <v>443.06639999999999</v>
      </c>
    </row>
    <row r="1057" spans="1:7" x14ac:dyDescent="0.35">
      <c r="A1057" s="5">
        <v>39234</v>
      </c>
      <c r="B1057" t="s">
        <v>35</v>
      </c>
      <c r="C1057" t="s">
        <v>41</v>
      </c>
      <c r="D1057" t="s">
        <v>37</v>
      </c>
      <c r="E1057">
        <v>9</v>
      </c>
      <c r="F1057" s="6">
        <v>1026</v>
      </c>
      <c r="G1057" s="6">
        <v>435.22920000000005</v>
      </c>
    </row>
    <row r="1058" spans="1:7" x14ac:dyDescent="0.35">
      <c r="A1058" s="5">
        <v>39264</v>
      </c>
      <c r="B1058" t="s">
        <v>35</v>
      </c>
      <c r="C1058" t="s">
        <v>41</v>
      </c>
      <c r="D1058" t="s">
        <v>37</v>
      </c>
      <c r="E1058">
        <v>7</v>
      </c>
      <c r="F1058" s="6">
        <v>1960</v>
      </c>
      <c r="G1058" s="6">
        <v>789.096</v>
      </c>
    </row>
    <row r="1059" spans="1:7" x14ac:dyDescent="0.35">
      <c r="A1059" s="5">
        <v>39295</v>
      </c>
      <c r="B1059" t="s">
        <v>35</v>
      </c>
      <c r="C1059" t="s">
        <v>41</v>
      </c>
      <c r="D1059" t="s">
        <v>37</v>
      </c>
      <c r="E1059">
        <v>9</v>
      </c>
      <c r="F1059" s="6">
        <v>1836</v>
      </c>
      <c r="G1059" s="6">
        <v>595.23119999999994</v>
      </c>
    </row>
    <row r="1060" spans="1:7" x14ac:dyDescent="0.35">
      <c r="A1060" s="5">
        <v>39326</v>
      </c>
      <c r="B1060" t="s">
        <v>35</v>
      </c>
      <c r="C1060" t="s">
        <v>41</v>
      </c>
      <c r="D1060" t="s">
        <v>37</v>
      </c>
      <c r="E1060">
        <v>7</v>
      </c>
      <c r="F1060" s="6">
        <v>1960</v>
      </c>
      <c r="G1060" s="6">
        <v>705.20799999999997</v>
      </c>
    </row>
    <row r="1061" spans="1:7" x14ac:dyDescent="0.35">
      <c r="A1061" s="5">
        <v>39356</v>
      </c>
      <c r="B1061" t="s">
        <v>35</v>
      </c>
      <c r="C1061" t="s">
        <v>41</v>
      </c>
      <c r="D1061" t="s">
        <v>37</v>
      </c>
      <c r="E1061">
        <v>9</v>
      </c>
      <c r="F1061" s="6">
        <v>2295</v>
      </c>
      <c r="G1061" s="6">
        <v>989.37450000000001</v>
      </c>
    </row>
    <row r="1062" spans="1:7" x14ac:dyDescent="0.35">
      <c r="A1062" s="5">
        <v>39387</v>
      </c>
      <c r="B1062" t="s">
        <v>35</v>
      </c>
      <c r="C1062" t="s">
        <v>41</v>
      </c>
      <c r="D1062" t="s">
        <v>37</v>
      </c>
      <c r="E1062">
        <v>6</v>
      </c>
      <c r="F1062" s="6">
        <v>1326</v>
      </c>
      <c r="G1062" s="6">
        <v>490.35480000000001</v>
      </c>
    </row>
    <row r="1063" spans="1:7" x14ac:dyDescent="0.35">
      <c r="A1063" s="5">
        <v>39417</v>
      </c>
      <c r="B1063" t="s">
        <v>35</v>
      </c>
      <c r="C1063" t="s">
        <v>41</v>
      </c>
      <c r="D1063" t="s">
        <v>37</v>
      </c>
      <c r="E1063">
        <v>8</v>
      </c>
      <c r="F1063" s="6">
        <v>968</v>
      </c>
      <c r="G1063" s="6">
        <v>323.9896</v>
      </c>
    </row>
    <row r="1064" spans="1:7" x14ac:dyDescent="0.35">
      <c r="A1064" s="5">
        <v>39448</v>
      </c>
      <c r="B1064" t="s">
        <v>35</v>
      </c>
      <c r="C1064" t="s">
        <v>41</v>
      </c>
      <c r="D1064" t="s">
        <v>37</v>
      </c>
      <c r="E1064">
        <v>8</v>
      </c>
      <c r="F1064" s="6">
        <v>1048</v>
      </c>
      <c r="G1064" s="6">
        <v>456.08959999999996</v>
      </c>
    </row>
    <row r="1065" spans="1:7" x14ac:dyDescent="0.35">
      <c r="A1065" s="5">
        <v>39479</v>
      </c>
      <c r="B1065" t="s">
        <v>35</v>
      </c>
      <c r="C1065" t="s">
        <v>41</v>
      </c>
      <c r="D1065" t="s">
        <v>37</v>
      </c>
      <c r="E1065">
        <v>6</v>
      </c>
      <c r="F1065" s="6">
        <v>924</v>
      </c>
      <c r="G1065" s="6">
        <v>391.49880000000002</v>
      </c>
    </row>
    <row r="1066" spans="1:7" x14ac:dyDescent="0.35">
      <c r="A1066" s="5">
        <v>39508</v>
      </c>
      <c r="B1066" t="s">
        <v>35</v>
      </c>
      <c r="C1066" t="s">
        <v>41</v>
      </c>
      <c r="D1066" t="s">
        <v>37</v>
      </c>
      <c r="E1066">
        <v>10</v>
      </c>
      <c r="F1066" s="6">
        <v>2500</v>
      </c>
      <c r="G1066" s="6">
        <v>968.75</v>
      </c>
    </row>
    <row r="1067" spans="1:7" x14ac:dyDescent="0.35">
      <c r="A1067" s="5">
        <v>39539</v>
      </c>
      <c r="B1067" t="s">
        <v>35</v>
      </c>
      <c r="C1067" t="s">
        <v>41</v>
      </c>
      <c r="D1067" t="s">
        <v>37</v>
      </c>
      <c r="E1067">
        <v>7</v>
      </c>
      <c r="F1067" s="6">
        <v>735</v>
      </c>
      <c r="G1067" s="6">
        <v>249.9735</v>
      </c>
    </row>
    <row r="1068" spans="1:7" x14ac:dyDescent="0.35">
      <c r="A1068" s="5">
        <v>39569</v>
      </c>
      <c r="B1068" t="s">
        <v>35</v>
      </c>
      <c r="C1068" t="s">
        <v>41</v>
      </c>
      <c r="D1068" t="s">
        <v>37</v>
      </c>
      <c r="E1068">
        <v>6</v>
      </c>
      <c r="F1068" s="6">
        <v>750</v>
      </c>
      <c r="G1068" s="6">
        <v>292.125</v>
      </c>
    </row>
    <row r="1069" spans="1:7" x14ac:dyDescent="0.35">
      <c r="A1069" s="5">
        <v>39600</v>
      </c>
      <c r="B1069" t="s">
        <v>35</v>
      </c>
      <c r="C1069" t="s">
        <v>41</v>
      </c>
      <c r="D1069" t="s">
        <v>37</v>
      </c>
      <c r="E1069">
        <v>10</v>
      </c>
      <c r="F1069" s="6">
        <v>2770</v>
      </c>
      <c r="G1069" s="6">
        <v>838.202</v>
      </c>
    </row>
    <row r="1070" spans="1:7" x14ac:dyDescent="0.35">
      <c r="A1070" s="5">
        <v>39630</v>
      </c>
      <c r="B1070" t="s">
        <v>35</v>
      </c>
      <c r="C1070" t="s">
        <v>41</v>
      </c>
      <c r="D1070" t="s">
        <v>37</v>
      </c>
      <c r="E1070">
        <v>8</v>
      </c>
      <c r="F1070" s="6">
        <v>2040</v>
      </c>
      <c r="G1070" s="6">
        <v>793.35599999999999</v>
      </c>
    </row>
    <row r="1071" spans="1:7" x14ac:dyDescent="0.35">
      <c r="A1071" s="5">
        <v>39661</v>
      </c>
      <c r="B1071" t="s">
        <v>35</v>
      </c>
      <c r="C1071" t="s">
        <v>41</v>
      </c>
      <c r="D1071" t="s">
        <v>37</v>
      </c>
      <c r="E1071">
        <v>9</v>
      </c>
      <c r="F1071" s="6">
        <v>1674</v>
      </c>
      <c r="G1071" s="6">
        <v>503.87399999999997</v>
      </c>
    </row>
    <row r="1072" spans="1:7" x14ac:dyDescent="0.35">
      <c r="A1072" s="5">
        <v>39692</v>
      </c>
      <c r="B1072" t="s">
        <v>35</v>
      </c>
      <c r="C1072" t="s">
        <v>41</v>
      </c>
      <c r="D1072" t="s">
        <v>37</v>
      </c>
      <c r="E1072">
        <v>6</v>
      </c>
      <c r="F1072" s="6">
        <v>852</v>
      </c>
      <c r="G1072" s="6">
        <v>311.49119999999999</v>
      </c>
    </row>
    <row r="1073" spans="1:7" x14ac:dyDescent="0.35">
      <c r="A1073" s="5">
        <v>39722</v>
      </c>
      <c r="B1073" t="s">
        <v>35</v>
      </c>
      <c r="C1073" t="s">
        <v>41</v>
      </c>
      <c r="D1073" t="s">
        <v>37</v>
      </c>
      <c r="E1073">
        <v>6</v>
      </c>
      <c r="F1073" s="6">
        <v>1632</v>
      </c>
      <c r="G1073" s="6">
        <v>544.59839999999997</v>
      </c>
    </row>
    <row r="1074" spans="1:7" x14ac:dyDescent="0.35">
      <c r="A1074" s="5">
        <v>39753</v>
      </c>
      <c r="B1074" t="s">
        <v>35</v>
      </c>
      <c r="C1074" t="s">
        <v>41</v>
      </c>
      <c r="D1074" t="s">
        <v>37</v>
      </c>
      <c r="E1074">
        <v>8</v>
      </c>
      <c r="F1074" s="6">
        <v>2280</v>
      </c>
      <c r="G1074" s="6">
        <v>737.58</v>
      </c>
    </row>
    <row r="1075" spans="1:7" x14ac:dyDescent="0.35">
      <c r="A1075" s="5">
        <v>39783</v>
      </c>
      <c r="B1075" t="s">
        <v>35</v>
      </c>
      <c r="C1075" t="s">
        <v>41</v>
      </c>
      <c r="D1075" t="s">
        <v>37</v>
      </c>
      <c r="E1075">
        <v>10</v>
      </c>
      <c r="F1075" s="6">
        <v>2310</v>
      </c>
      <c r="G1075" s="6">
        <v>944.09699999999998</v>
      </c>
    </row>
    <row r="1076" spans="1:7" x14ac:dyDescent="0.35">
      <c r="A1076" s="5">
        <v>39814</v>
      </c>
      <c r="B1076" t="s">
        <v>35</v>
      </c>
      <c r="C1076" t="s">
        <v>41</v>
      </c>
      <c r="D1076" t="s">
        <v>37</v>
      </c>
      <c r="E1076">
        <v>10</v>
      </c>
      <c r="F1076" s="6">
        <v>1980</v>
      </c>
      <c r="G1076" s="6">
        <v>609.84</v>
      </c>
    </row>
    <row r="1077" spans="1:7" x14ac:dyDescent="0.35">
      <c r="A1077" s="5">
        <v>39845</v>
      </c>
      <c r="B1077" t="s">
        <v>35</v>
      </c>
      <c r="C1077" t="s">
        <v>41</v>
      </c>
      <c r="D1077" t="s">
        <v>37</v>
      </c>
      <c r="E1077">
        <v>7</v>
      </c>
      <c r="F1077" s="6">
        <v>1813</v>
      </c>
      <c r="G1077" s="6">
        <v>710.87729999999999</v>
      </c>
    </row>
    <row r="1078" spans="1:7" x14ac:dyDescent="0.35">
      <c r="A1078" s="5">
        <v>39873</v>
      </c>
      <c r="B1078" t="s">
        <v>35</v>
      </c>
      <c r="C1078" t="s">
        <v>41</v>
      </c>
      <c r="D1078" t="s">
        <v>37</v>
      </c>
      <c r="E1078">
        <v>10</v>
      </c>
      <c r="F1078" s="6">
        <v>2530</v>
      </c>
      <c r="G1078" s="6">
        <v>986.44700000000012</v>
      </c>
    </row>
    <row r="1079" spans="1:7" x14ac:dyDescent="0.35">
      <c r="A1079" s="5">
        <v>39904</v>
      </c>
      <c r="B1079" t="s">
        <v>35</v>
      </c>
      <c r="C1079" t="s">
        <v>41</v>
      </c>
      <c r="D1079" t="s">
        <v>37</v>
      </c>
      <c r="E1079">
        <v>7</v>
      </c>
      <c r="F1079" s="6">
        <v>826</v>
      </c>
      <c r="G1079" s="6">
        <v>314.29300000000001</v>
      </c>
    </row>
    <row r="1080" spans="1:7" x14ac:dyDescent="0.35">
      <c r="A1080" s="5">
        <v>39934</v>
      </c>
      <c r="B1080" t="s">
        <v>35</v>
      </c>
      <c r="C1080" t="s">
        <v>41</v>
      </c>
      <c r="D1080" t="s">
        <v>37</v>
      </c>
      <c r="E1080">
        <v>8</v>
      </c>
      <c r="F1080" s="6">
        <v>1704</v>
      </c>
      <c r="G1080" s="6">
        <v>722.66639999999995</v>
      </c>
    </row>
    <row r="1081" spans="1:7" x14ac:dyDescent="0.35">
      <c r="A1081" s="5">
        <v>39965</v>
      </c>
      <c r="B1081" t="s">
        <v>35</v>
      </c>
      <c r="C1081" t="s">
        <v>41</v>
      </c>
      <c r="D1081" t="s">
        <v>37</v>
      </c>
      <c r="E1081">
        <v>7</v>
      </c>
      <c r="F1081" s="6">
        <v>1316</v>
      </c>
      <c r="G1081" s="6">
        <v>447.57159999999999</v>
      </c>
    </row>
  </sheetData>
  <pageMargins left="0.7" right="0.7" top="0.75" bottom="0.75" header="0.3" footer="0.3"/>
  <pageSetup orientation="portrait"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F7C9E-8C35-4A82-9572-446BF4C7FA78}">
  <dimension ref="A1:Q35"/>
  <sheetViews>
    <sheetView workbookViewId="0"/>
  </sheetViews>
  <sheetFormatPr defaultRowHeight="14.5" x14ac:dyDescent="0.35"/>
  <cols>
    <col min="1" max="1" width="9.81640625" customWidth="1"/>
    <col min="2" max="2" width="8.81640625" customWidth="1"/>
    <col min="3" max="3" width="8.453125" bestFit="1" customWidth="1"/>
    <col min="4" max="4" width="9.81640625" bestFit="1" customWidth="1"/>
    <col min="5" max="5" width="10.1796875" customWidth="1"/>
    <col min="6" max="6" width="22.81640625" bestFit="1" customWidth="1"/>
    <col min="7" max="7" width="22.81640625" customWidth="1"/>
    <col min="8" max="8" width="2.6328125" customWidth="1"/>
    <col min="9" max="9" width="15" customWidth="1"/>
    <col min="10" max="10" width="22.81640625" bestFit="1" customWidth="1"/>
    <col min="11" max="11" width="9.81640625" customWidth="1"/>
    <col min="12" max="12" width="17.54296875" bestFit="1" customWidth="1"/>
    <col min="13" max="13" width="2.6328125" customWidth="1"/>
    <col min="14" max="14" width="22.81640625" bestFit="1" customWidth="1"/>
    <col min="15" max="15" width="8.6328125" bestFit="1" customWidth="1"/>
    <col min="16" max="16" width="10.453125" bestFit="1" customWidth="1"/>
    <col min="17" max="17" width="13" bestFit="1" customWidth="1"/>
  </cols>
  <sheetData>
    <row r="1" spans="1:17" x14ac:dyDescent="0.35">
      <c r="A1" s="12" t="s">
        <v>48</v>
      </c>
    </row>
    <row r="2" spans="1:17" x14ac:dyDescent="0.35">
      <c r="I2" s="12" t="s">
        <v>97</v>
      </c>
      <c r="N2" s="12" t="s">
        <v>98</v>
      </c>
    </row>
    <row r="3" spans="1:17" x14ac:dyDescent="0.35">
      <c r="A3" t="s">
        <v>49</v>
      </c>
      <c r="B3" t="s">
        <v>50</v>
      </c>
      <c r="C3" t="s">
        <v>51</v>
      </c>
      <c r="D3" t="s">
        <v>52</v>
      </c>
      <c r="E3" t="s">
        <v>53</v>
      </c>
      <c r="F3" t="s">
        <v>54</v>
      </c>
      <c r="G3" t="s">
        <v>55</v>
      </c>
      <c r="I3" t="s">
        <v>56</v>
      </c>
      <c r="J3" t="s">
        <v>57</v>
      </c>
      <c r="K3" t="s">
        <v>58</v>
      </c>
      <c r="L3" t="s">
        <v>59</v>
      </c>
      <c r="N3" t="s">
        <v>57</v>
      </c>
      <c r="O3" t="s">
        <v>56</v>
      </c>
      <c r="P3" t="s">
        <v>58</v>
      </c>
      <c r="Q3" t="s">
        <v>59</v>
      </c>
    </row>
    <row r="4" spans="1:17" x14ac:dyDescent="0.35">
      <c r="A4">
        <v>43659</v>
      </c>
      <c r="B4">
        <v>676</v>
      </c>
      <c r="C4" s="13">
        <v>45108</v>
      </c>
      <c r="D4">
        <v>4079.99</v>
      </c>
      <c r="E4">
        <v>279</v>
      </c>
      <c r="F4" t="str">
        <f>_xlfn.XLOOKUP(TblOrdersX[[#This Row],[CustNo]],TblCustX[CustID],TblCustX[Name],"MISSING")</f>
        <v>Better Bike Shop</v>
      </c>
      <c r="G4" t="str">
        <f>_xlfn.XLOOKUP(TblOrdersX[[#This Row],[CustNo]],TblCust2X[CustID],TblCust2X[Name],"MISSING")</f>
        <v>Better Bike Shop</v>
      </c>
      <c r="I4">
        <v>117</v>
      </c>
      <c r="J4" t="s">
        <v>60</v>
      </c>
      <c r="K4" t="s">
        <v>61</v>
      </c>
      <c r="L4" t="s">
        <v>62</v>
      </c>
      <c r="N4" t="s">
        <v>60</v>
      </c>
      <c r="O4">
        <v>117</v>
      </c>
      <c r="P4" t="s">
        <v>61</v>
      </c>
      <c r="Q4" t="s">
        <v>62</v>
      </c>
    </row>
    <row r="5" spans="1:17" x14ac:dyDescent="0.35">
      <c r="A5">
        <v>43659</v>
      </c>
      <c r="B5">
        <v>676</v>
      </c>
      <c r="C5" s="13">
        <v>45108</v>
      </c>
      <c r="D5">
        <v>80.75</v>
      </c>
      <c r="E5">
        <v>279</v>
      </c>
      <c r="F5" t="str">
        <f>_xlfn.XLOOKUP(TblOrdersX[[#This Row],[CustNo]],TblCustX[CustID],TblCustX[Name],"MISSING")</f>
        <v>Better Bike Shop</v>
      </c>
      <c r="G5" t="str">
        <f>_xlfn.XLOOKUP(TblOrdersX[[#This Row],[CustNo]],TblCust2X[CustID],TblCust2X[Name],"MISSING")</f>
        <v>Better Bike Shop</v>
      </c>
      <c r="I5">
        <v>146</v>
      </c>
      <c r="J5" t="s">
        <v>63</v>
      </c>
      <c r="K5" t="s">
        <v>64</v>
      </c>
      <c r="L5" t="s">
        <v>62</v>
      </c>
      <c r="N5" t="s">
        <v>63</v>
      </c>
      <c r="O5">
        <v>146</v>
      </c>
      <c r="P5" t="s">
        <v>64</v>
      </c>
      <c r="Q5" t="s">
        <v>62</v>
      </c>
    </row>
    <row r="6" spans="1:17" x14ac:dyDescent="0.35">
      <c r="A6">
        <v>43659</v>
      </c>
      <c r="B6">
        <v>676</v>
      </c>
      <c r="C6" s="13">
        <v>45108</v>
      </c>
      <c r="D6">
        <v>2039.99</v>
      </c>
      <c r="E6">
        <v>279</v>
      </c>
      <c r="F6" t="str">
        <f>_xlfn.XLOOKUP(TblOrdersX[[#This Row],[CustNo]],TblCustX[CustID],TblCustX[Name],"MISSING")</f>
        <v>Better Bike Shop</v>
      </c>
      <c r="G6" t="str">
        <f>_xlfn.XLOOKUP(TblOrdersX[[#This Row],[CustNo]],TblCust2X[CustID],TblCust2X[Name],"MISSING")</f>
        <v>Better Bike Shop</v>
      </c>
      <c r="I6">
        <v>227</v>
      </c>
      <c r="J6" t="s">
        <v>65</v>
      </c>
      <c r="K6" t="s">
        <v>66</v>
      </c>
      <c r="L6" t="s">
        <v>62</v>
      </c>
      <c r="N6" t="s">
        <v>65</v>
      </c>
      <c r="O6">
        <v>227</v>
      </c>
      <c r="P6" t="s">
        <v>66</v>
      </c>
      <c r="Q6" t="s">
        <v>62</v>
      </c>
    </row>
    <row r="7" spans="1:17" x14ac:dyDescent="0.35">
      <c r="A7">
        <v>43660</v>
      </c>
      <c r="B7">
        <v>150</v>
      </c>
      <c r="C7" s="13">
        <v>45108</v>
      </c>
      <c r="D7">
        <v>419.46</v>
      </c>
      <c r="E7">
        <v>279</v>
      </c>
      <c r="F7" t="str">
        <f>_xlfn.XLOOKUP(TblOrdersX[[#This Row],[CustNo]],TblCustX[CustID],TblCustX[Name],"MISSING")</f>
        <v>MISSING</v>
      </c>
      <c r="G7" t="str">
        <f>_xlfn.XLOOKUP(TblOrdersX[[#This Row],[CustNo]],TblCust2X[CustID],TblCust2X[Name],"MISSING")</f>
        <v>MISSING</v>
      </c>
      <c r="I7">
        <v>397</v>
      </c>
      <c r="J7" t="s">
        <v>67</v>
      </c>
      <c r="K7" t="s">
        <v>64</v>
      </c>
      <c r="L7" t="s">
        <v>62</v>
      </c>
      <c r="N7" t="s">
        <v>67</v>
      </c>
      <c r="O7">
        <v>397</v>
      </c>
      <c r="P7" t="s">
        <v>64</v>
      </c>
      <c r="Q7" t="s">
        <v>62</v>
      </c>
    </row>
    <row r="8" spans="1:17" x14ac:dyDescent="0.35">
      <c r="A8">
        <v>43661</v>
      </c>
      <c r="B8">
        <v>442</v>
      </c>
      <c r="C8" s="13">
        <v>45108</v>
      </c>
      <c r="D8">
        <v>20.75</v>
      </c>
      <c r="E8">
        <v>282</v>
      </c>
      <c r="F8" t="str">
        <f>_xlfn.XLOOKUP(TblOrdersX[[#This Row],[CustNo]],TblCustX[CustID],TblCustX[Name],"MISSING")</f>
        <v>Original Bicycle Supply Co.</v>
      </c>
      <c r="G8" t="str">
        <f>_xlfn.XLOOKUP(TblOrdersX[[#This Row],[CustNo]],TblCust2X[CustID],TblCust2X[Name],"MISSING")</f>
        <v>Original Bicycle Supply Co.</v>
      </c>
      <c r="I8">
        <v>442</v>
      </c>
      <c r="J8" t="s">
        <v>68</v>
      </c>
      <c r="K8" t="s">
        <v>66</v>
      </c>
      <c r="L8" t="s">
        <v>62</v>
      </c>
      <c r="N8" t="s">
        <v>68</v>
      </c>
      <c r="O8">
        <v>442</v>
      </c>
      <c r="P8" t="s">
        <v>66</v>
      </c>
      <c r="Q8" t="s">
        <v>62</v>
      </c>
    </row>
    <row r="9" spans="1:17" x14ac:dyDescent="0.35">
      <c r="A9">
        <v>43661</v>
      </c>
      <c r="B9">
        <v>442</v>
      </c>
      <c r="C9" s="13">
        <v>45108</v>
      </c>
      <c r="D9">
        <v>1637.4</v>
      </c>
      <c r="E9">
        <v>282</v>
      </c>
      <c r="F9" t="str">
        <f>_xlfn.XLOOKUP(TblOrdersX[[#This Row],[CustNo]],TblCustX[CustID],TblCustX[Name],"MISSING")</f>
        <v>Original Bicycle Supply Co.</v>
      </c>
      <c r="G9" t="str">
        <f>_xlfn.XLOOKUP(TblOrdersX[[#This Row],[CustNo]],TblCust2X[CustID],TblCust2X[Name],"MISSING")</f>
        <v>Original Bicycle Supply Co.</v>
      </c>
      <c r="I9">
        <v>511</v>
      </c>
      <c r="J9" t="s">
        <v>69</v>
      </c>
      <c r="K9" t="s">
        <v>70</v>
      </c>
      <c r="L9" t="s">
        <v>62</v>
      </c>
      <c r="N9" t="s">
        <v>69</v>
      </c>
      <c r="O9">
        <v>511</v>
      </c>
      <c r="P9" t="s">
        <v>70</v>
      </c>
      <c r="Q9" t="s">
        <v>62</v>
      </c>
    </row>
    <row r="10" spans="1:17" x14ac:dyDescent="0.35">
      <c r="A10">
        <v>43661</v>
      </c>
      <c r="B10">
        <v>442</v>
      </c>
      <c r="C10" s="13">
        <v>45108</v>
      </c>
      <c r="D10">
        <v>4079.99</v>
      </c>
      <c r="E10">
        <v>282</v>
      </c>
      <c r="F10" t="str">
        <f>_xlfn.XLOOKUP(TblOrdersX[[#This Row],[CustNo]],TblCustX[CustID],TblCustX[Name],"MISSING")</f>
        <v>Original Bicycle Supply Co.</v>
      </c>
      <c r="G10" t="str">
        <f>_xlfn.XLOOKUP(TblOrdersX[[#This Row],[CustNo]],TblCust2X[CustID],TblCust2X[Name],"MISSING")</f>
        <v>Original Bicycle Supply Co.</v>
      </c>
      <c r="I10">
        <v>646</v>
      </c>
      <c r="J10" t="s">
        <v>71</v>
      </c>
      <c r="K10" t="s">
        <v>72</v>
      </c>
      <c r="L10" t="s">
        <v>62</v>
      </c>
      <c r="N10" t="s">
        <v>71</v>
      </c>
      <c r="O10">
        <v>646</v>
      </c>
      <c r="P10" t="s">
        <v>72</v>
      </c>
      <c r="Q10" t="s">
        <v>62</v>
      </c>
    </row>
    <row r="11" spans="1:17" x14ac:dyDescent="0.35">
      <c r="A11">
        <v>43661</v>
      </c>
      <c r="B11">
        <v>442</v>
      </c>
      <c r="C11" s="13">
        <v>45108</v>
      </c>
      <c r="D11">
        <v>40.369999999999997</v>
      </c>
      <c r="E11">
        <v>282</v>
      </c>
      <c r="F11" t="str">
        <f>_xlfn.XLOOKUP(TblOrdersX[[#This Row],[CustNo]],TblCustX[CustID],TblCustX[Name],"MISSING")</f>
        <v>Original Bicycle Supply Co.</v>
      </c>
      <c r="G11" t="str">
        <f>_xlfn.XLOOKUP(TblOrdersX[[#This Row],[CustNo]],TblCust2X[CustID],TblCust2X[Name],"MISSING")</f>
        <v>Original Bicycle Supply Co.</v>
      </c>
      <c r="I11">
        <v>676</v>
      </c>
      <c r="J11" t="s">
        <v>73</v>
      </c>
      <c r="K11" t="s">
        <v>61</v>
      </c>
      <c r="L11" t="s">
        <v>62</v>
      </c>
      <c r="N11" t="s">
        <v>73</v>
      </c>
      <c r="O11">
        <v>676</v>
      </c>
      <c r="P11" t="s">
        <v>61</v>
      </c>
      <c r="Q11" t="s">
        <v>62</v>
      </c>
    </row>
    <row r="12" spans="1:17" x14ac:dyDescent="0.35">
      <c r="A12">
        <v>43662</v>
      </c>
      <c r="B12">
        <v>227</v>
      </c>
      <c r="C12" s="13">
        <v>45108</v>
      </c>
      <c r="D12">
        <v>1258.3800000000001</v>
      </c>
      <c r="E12">
        <v>282</v>
      </c>
      <c r="F12" t="str">
        <f>_xlfn.XLOOKUP(TblOrdersX[[#This Row],[CustNo]],TblCustX[CustID],TblCustX[Name],"MISSING")</f>
        <v>Health Spa, Limited</v>
      </c>
      <c r="G12" t="str">
        <f>_xlfn.XLOOKUP(TblOrdersX[[#This Row],[CustNo]],TblCust2X[CustID],TblCust2X[Name],"MISSING")</f>
        <v>Health Spa, Limited</v>
      </c>
    </row>
    <row r="13" spans="1:17" x14ac:dyDescent="0.35">
      <c r="A13">
        <v>43662</v>
      </c>
      <c r="B13">
        <v>227</v>
      </c>
      <c r="C13" s="13">
        <v>45108</v>
      </c>
      <c r="D13">
        <v>367.88</v>
      </c>
      <c r="E13">
        <v>282</v>
      </c>
      <c r="F13" t="str">
        <f>_xlfn.XLOOKUP(TblOrdersX[[#This Row],[CustNo]],TblCustX[CustID],TblCustX[Name],"MISSING")</f>
        <v>Health Spa, Limited</v>
      </c>
      <c r="G13" t="str">
        <f>_xlfn.XLOOKUP(TblOrdersX[[#This Row],[CustNo]],TblCust2X[CustID],TblCust2X[Name],"MISSING")</f>
        <v>Health Spa, Limited</v>
      </c>
    </row>
    <row r="14" spans="1:17" x14ac:dyDescent="0.35">
      <c r="A14">
        <v>43662</v>
      </c>
      <c r="B14">
        <v>227</v>
      </c>
      <c r="C14" s="13">
        <v>45108</v>
      </c>
      <c r="D14">
        <v>2146.96</v>
      </c>
      <c r="E14">
        <v>282</v>
      </c>
      <c r="F14" t="str">
        <f>_xlfn.XLOOKUP(TblOrdersX[[#This Row],[CustNo]],TblCustX[CustID],TblCustX[Name],"MISSING")</f>
        <v>Health Spa, Limited</v>
      </c>
      <c r="G14" t="str">
        <f>_xlfn.XLOOKUP(TblOrdersX[[#This Row],[CustNo]],TblCust2X[CustID],TblCust2X[Name],"MISSING")</f>
        <v>Health Spa, Limited</v>
      </c>
    </row>
    <row r="15" spans="1:17" x14ac:dyDescent="0.35">
      <c r="A15">
        <v>43662</v>
      </c>
      <c r="B15">
        <v>227</v>
      </c>
      <c r="C15" s="13">
        <v>45108</v>
      </c>
      <c r="D15">
        <v>1258.3800000000001</v>
      </c>
      <c r="E15">
        <v>282</v>
      </c>
      <c r="F15" t="str">
        <f>_xlfn.XLOOKUP(TblOrdersX[[#This Row],[CustNo]],TblCustX[CustID],TblCustX[Name],"MISSING")</f>
        <v>Health Spa, Limited</v>
      </c>
      <c r="G15" t="str">
        <f>_xlfn.XLOOKUP(TblOrdersX[[#This Row],[CustNo]],TblCust2X[CustID],TblCust2X[Name],"MISSING")</f>
        <v>Health Spa, Limited</v>
      </c>
      <c r="J15" s="14"/>
    </row>
    <row r="16" spans="1:17" x14ac:dyDescent="0.35">
      <c r="A16">
        <v>43662</v>
      </c>
      <c r="B16">
        <v>227</v>
      </c>
      <c r="C16" s="13">
        <v>45108</v>
      </c>
      <c r="D16">
        <v>2146.96</v>
      </c>
      <c r="E16">
        <v>282</v>
      </c>
      <c r="F16" t="str">
        <f>_xlfn.XLOOKUP(TblOrdersX[[#This Row],[CustNo]],TblCustX[CustID],TblCustX[Name],"MISSING")</f>
        <v>Health Spa, Limited</v>
      </c>
      <c r="G16" t="str">
        <f>_xlfn.XLOOKUP(TblOrdersX[[#This Row],[CustNo]],TblCust2X[CustID],TblCust2X[Name],"MISSING")</f>
        <v>Health Spa, Limited</v>
      </c>
    </row>
    <row r="17" spans="1:15" x14ac:dyDescent="0.35">
      <c r="A17">
        <v>43664</v>
      </c>
      <c r="B17">
        <v>397</v>
      </c>
      <c r="C17" s="13">
        <v>45108</v>
      </c>
      <c r="D17">
        <v>2039.99</v>
      </c>
      <c r="E17">
        <v>280</v>
      </c>
      <c r="F17" t="str">
        <f>_xlfn.XLOOKUP(TblOrdersX[[#This Row],[CustNo]],TblCustX[CustID],TblCustX[Name],"MISSING")</f>
        <v>Capable Sales and Service</v>
      </c>
      <c r="G17" t="str">
        <f>_xlfn.XLOOKUP(TblOrdersX[[#This Row],[CustNo]],TblCust2X[CustID],TblCust2X[Name],"MISSING")</f>
        <v>Capable Sales and Service</v>
      </c>
    </row>
    <row r="18" spans="1:15" x14ac:dyDescent="0.35">
      <c r="A18">
        <v>43664</v>
      </c>
      <c r="B18">
        <v>397</v>
      </c>
      <c r="C18" s="13">
        <v>45108</v>
      </c>
      <c r="D18">
        <v>28.84</v>
      </c>
      <c r="E18">
        <v>280</v>
      </c>
      <c r="F18" t="str">
        <f>_xlfn.XLOOKUP(TblOrdersX[[#This Row],[CustNo]],TblCustX[CustID],TblCustX[Name],"MISSING")</f>
        <v>Capable Sales and Service</v>
      </c>
      <c r="G18" t="str">
        <f>_xlfn.XLOOKUP(TblOrdersX[[#This Row],[CustNo]],TblCust2X[CustID],TblCust2X[Name],"MISSING")</f>
        <v>Capable Sales and Service</v>
      </c>
    </row>
    <row r="19" spans="1:15" x14ac:dyDescent="0.35">
      <c r="A19">
        <v>43665</v>
      </c>
      <c r="B19">
        <v>146</v>
      </c>
      <c r="C19" s="13">
        <v>45108</v>
      </c>
      <c r="D19">
        <v>40.369999999999997</v>
      </c>
      <c r="E19">
        <v>283</v>
      </c>
      <c r="F19" t="str">
        <f>_xlfn.XLOOKUP(TblOrdersX[[#This Row],[CustNo]],TblCustX[CustID],TblCustX[Name],"MISSING")</f>
        <v>Latest Sports Equipment</v>
      </c>
      <c r="G19" t="str">
        <f>_xlfn.XLOOKUP(TblOrdersX[[#This Row],[CustNo]],TblCust2X[CustID],TblCust2X[Name],"MISSING")</f>
        <v>Latest Sports Equipment</v>
      </c>
      <c r="I19" s="12" t="s">
        <v>48</v>
      </c>
    </row>
    <row r="20" spans="1:15" x14ac:dyDescent="0.35">
      <c r="A20">
        <v>43665</v>
      </c>
      <c r="B20">
        <v>146</v>
      </c>
      <c r="C20" s="13">
        <v>45108</v>
      </c>
      <c r="D20">
        <v>34.200000000000003</v>
      </c>
      <c r="E20">
        <v>283</v>
      </c>
      <c r="F20" t="str">
        <f>_xlfn.XLOOKUP(TblOrdersX[[#This Row],[CustNo]],TblCustX[CustID],TblCustX[Name],"MISSING")</f>
        <v>Latest Sports Equipment</v>
      </c>
      <c r="G20" t="str">
        <f>_xlfn.XLOOKUP(TblOrdersX[[#This Row],[CustNo]],TblCust2X[CustID],TblCust2X[Name],"MISSING")</f>
        <v>Latest Sports Equipment</v>
      </c>
      <c r="I20" s="15" t="s">
        <v>74</v>
      </c>
      <c r="J20" s="15" t="s">
        <v>75</v>
      </c>
      <c r="K20" s="15"/>
      <c r="L20" s="15"/>
      <c r="M20" s="15"/>
      <c r="N20" s="15"/>
      <c r="O20" s="15"/>
    </row>
    <row r="21" spans="1:15" ht="15" thickBot="1" x14ac:dyDescent="0.4">
      <c r="A21">
        <v>43665</v>
      </c>
      <c r="B21">
        <v>146</v>
      </c>
      <c r="C21" s="13">
        <v>45108</v>
      </c>
      <c r="D21">
        <v>10.37</v>
      </c>
      <c r="E21">
        <v>283</v>
      </c>
      <c r="F21" t="str">
        <f>_xlfn.XLOOKUP(TblOrdersX[[#This Row],[CustNo]],TblCustX[CustID],TblCustX[Name],"MISSING")</f>
        <v>Latest Sports Equipment</v>
      </c>
      <c r="G21" t="str">
        <f>_xlfn.XLOOKUP(TblOrdersX[[#This Row],[CustNo]],TblCust2X[CustID],TblCust2X[Name],"MISSING")</f>
        <v>Latest Sports Equipment</v>
      </c>
      <c r="I21" s="16" t="s">
        <v>76</v>
      </c>
      <c r="J21" s="17" t="s">
        <v>77</v>
      </c>
      <c r="K21" s="17"/>
      <c r="L21" s="17"/>
      <c r="M21" s="17"/>
      <c r="N21" s="17"/>
      <c r="O21" s="17"/>
    </row>
    <row r="22" spans="1:15" ht="15" thickBot="1" x14ac:dyDescent="0.4">
      <c r="A22">
        <v>43666</v>
      </c>
      <c r="B22">
        <v>511</v>
      </c>
      <c r="C22" s="13">
        <v>45108</v>
      </c>
      <c r="D22">
        <v>838.92</v>
      </c>
      <c r="E22">
        <v>276</v>
      </c>
      <c r="F22" t="str">
        <f>_xlfn.XLOOKUP(TblOrdersX[[#This Row],[CustNo]],TblCustX[CustID],TblCustX[Name],"MISSING")</f>
        <v>Wheel Gallery</v>
      </c>
      <c r="G22" t="str">
        <f>_xlfn.XLOOKUP(TblOrdersX[[#This Row],[CustNo]],TblCust2X[CustID],TblCust2X[Name],"MISSING")</f>
        <v>Wheel Gallery</v>
      </c>
      <c r="I22" s="18" t="s">
        <v>78</v>
      </c>
      <c r="J22" s="19" t="s">
        <v>79</v>
      </c>
      <c r="K22" s="19"/>
      <c r="L22" s="19"/>
      <c r="M22" s="19"/>
      <c r="N22" s="19"/>
      <c r="O22" s="19"/>
    </row>
    <row r="23" spans="1:15" ht="15" thickBot="1" x14ac:dyDescent="0.4">
      <c r="A23">
        <v>43667</v>
      </c>
      <c r="B23">
        <v>646</v>
      </c>
      <c r="C23" s="13">
        <v>45108</v>
      </c>
      <c r="D23">
        <v>17.100000000000001</v>
      </c>
      <c r="E23">
        <v>277</v>
      </c>
      <c r="F23" t="str">
        <f>_xlfn.XLOOKUP(TblOrdersX[[#This Row],[CustNo]],TblCustX[CustID],TblCustX[Name],"MISSING")</f>
        <v>Yellow Bicycle Company</v>
      </c>
      <c r="G23" t="str">
        <f>_xlfn.XLOOKUP(TblOrdersX[[#This Row],[CustNo]],TblCust2X[CustID],TblCust2X[Name],"MISSING")</f>
        <v>Yellow Bicycle Company</v>
      </c>
      <c r="I23" s="16" t="s">
        <v>80</v>
      </c>
      <c r="J23" s="17" t="s">
        <v>81</v>
      </c>
      <c r="K23" s="17"/>
      <c r="L23" s="17"/>
      <c r="M23" s="17"/>
      <c r="N23" s="17"/>
      <c r="O23" s="17"/>
    </row>
    <row r="24" spans="1:15" x14ac:dyDescent="0.35">
      <c r="I24" s="12" t="s">
        <v>82</v>
      </c>
      <c r="J24" t="s">
        <v>83</v>
      </c>
    </row>
    <row r="25" spans="1:15" ht="15" thickBot="1" x14ac:dyDescent="0.4">
      <c r="I25" s="16"/>
      <c r="J25" s="17" t="s">
        <v>84</v>
      </c>
      <c r="K25" s="17"/>
      <c r="L25" s="17"/>
      <c r="M25" s="17"/>
      <c r="N25" s="17"/>
      <c r="O25" s="17"/>
    </row>
    <row r="26" spans="1:15" x14ac:dyDescent="0.35">
      <c r="I26" s="12" t="s">
        <v>85</v>
      </c>
      <c r="J26" t="s">
        <v>86</v>
      </c>
    </row>
    <row r="27" spans="1:15" x14ac:dyDescent="0.35">
      <c r="I27" s="12"/>
      <c r="J27" t="s">
        <v>87</v>
      </c>
    </row>
    <row r="28" spans="1:15" x14ac:dyDescent="0.35">
      <c r="I28" s="12"/>
      <c r="J28" t="s">
        <v>88</v>
      </c>
    </row>
    <row r="29" spans="1:15" x14ac:dyDescent="0.35">
      <c r="I29" s="12"/>
      <c r="J29" t="s">
        <v>89</v>
      </c>
    </row>
    <row r="30" spans="1:15" ht="15" thickBot="1" x14ac:dyDescent="0.4">
      <c r="I30" s="16"/>
      <c r="J30" s="17" t="s">
        <v>90</v>
      </c>
      <c r="K30" s="17"/>
      <c r="L30" s="17"/>
      <c r="M30" s="17"/>
      <c r="N30" s="17"/>
      <c r="O30" s="17"/>
    </row>
    <row r="31" spans="1:15" x14ac:dyDescent="0.35">
      <c r="I31" s="12" t="s">
        <v>91</v>
      </c>
      <c r="J31" t="s">
        <v>92</v>
      </c>
    </row>
    <row r="32" spans="1:15" x14ac:dyDescent="0.35">
      <c r="J32" t="s">
        <v>93</v>
      </c>
    </row>
    <row r="33" spans="9:15" x14ac:dyDescent="0.35">
      <c r="J33" t="s">
        <v>94</v>
      </c>
    </row>
    <row r="34" spans="9:15" x14ac:dyDescent="0.35">
      <c r="J34" t="s">
        <v>95</v>
      </c>
    </row>
    <row r="35" spans="9:15" ht="15" thickBot="1" x14ac:dyDescent="0.4">
      <c r="I35" s="17"/>
      <c r="J35" s="17" t="s">
        <v>96</v>
      </c>
      <c r="K35" s="17"/>
      <c r="L35" s="17"/>
      <c r="M35" s="17"/>
      <c r="N35" s="17"/>
      <c r="O35" s="17"/>
    </row>
  </sheetData>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20EF5-D6A3-457A-B116-93B122554AFF}">
  <dimension ref="A1:D36"/>
  <sheetViews>
    <sheetView zoomScaleNormal="100" workbookViewId="0">
      <selection sqref="A1:D36"/>
    </sheetView>
  </sheetViews>
  <sheetFormatPr defaultRowHeight="14.5" x14ac:dyDescent="0.35"/>
  <cols>
    <col min="1" max="1" width="24.6328125" style="20" bestFit="1" customWidth="1"/>
    <col min="2" max="2" width="23.81640625" style="20" bestFit="1" customWidth="1"/>
    <col min="3" max="3" width="12.36328125" customWidth="1"/>
    <col min="4" max="4" width="65.6328125" customWidth="1"/>
  </cols>
  <sheetData>
    <row r="1" spans="1:4" x14ac:dyDescent="0.35">
      <c r="A1" s="106" t="s">
        <v>137</v>
      </c>
      <c r="B1" s="106"/>
      <c r="C1" s="106"/>
    </row>
    <row r="2" spans="1:4" ht="28.5" thickBot="1" x14ac:dyDescent="0.4">
      <c r="A2" s="21" t="s">
        <v>136</v>
      </c>
      <c r="B2" s="22" t="s">
        <v>135</v>
      </c>
      <c r="C2" s="23" t="s">
        <v>128</v>
      </c>
    </row>
    <row r="3" spans="1:4" ht="15" thickBot="1" x14ac:dyDescent="0.4">
      <c r="A3" s="24">
        <v>1</v>
      </c>
      <c r="B3" s="25">
        <v>101</v>
      </c>
      <c r="C3" s="26" t="s">
        <v>126</v>
      </c>
    </row>
    <row r="4" spans="1:4" ht="15" thickBot="1" x14ac:dyDescent="0.4">
      <c r="A4" s="27">
        <v>2</v>
      </c>
      <c r="B4" s="28">
        <v>102</v>
      </c>
      <c r="C4" s="29" t="s">
        <v>123</v>
      </c>
    </row>
    <row r="5" spans="1:4" ht="15" thickBot="1" x14ac:dyDescent="0.4">
      <c r="A5" s="24">
        <v>3</v>
      </c>
      <c r="B5" s="25">
        <v>103</v>
      </c>
      <c r="C5" s="26" t="s">
        <v>121</v>
      </c>
    </row>
    <row r="6" spans="1:4" ht="15" thickBot="1" x14ac:dyDescent="0.4">
      <c r="A6" s="27">
        <v>4</v>
      </c>
      <c r="B6" s="28">
        <v>104</v>
      </c>
      <c r="C6" s="29" t="s">
        <v>119</v>
      </c>
    </row>
    <row r="7" spans="1:4" ht="15" thickBot="1" x14ac:dyDescent="0.4">
      <c r="A7" s="24">
        <v>5</v>
      </c>
      <c r="B7" s="25">
        <v>105</v>
      </c>
      <c r="C7" s="26" t="s">
        <v>117</v>
      </c>
    </row>
    <row r="8" spans="1:4" ht="15" thickBot="1" x14ac:dyDescent="0.4">
      <c r="A8" s="27">
        <v>6</v>
      </c>
      <c r="B8" s="28">
        <v>106</v>
      </c>
      <c r="C8" s="29" t="s">
        <v>115</v>
      </c>
    </row>
    <row r="9" spans="1:4" ht="15" thickBot="1" x14ac:dyDescent="0.4">
      <c r="A9" s="24">
        <v>7</v>
      </c>
      <c r="B9" s="25">
        <v>107</v>
      </c>
      <c r="C9" s="26" t="s">
        <v>134</v>
      </c>
    </row>
    <row r="10" spans="1:4" ht="15" thickBot="1" x14ac:dyDescent="0.4">
      <c r="A10" s="27">
        <v>8</v>
      </c>
      <c r="B10" s="28">
        <v>108</v>
      </c>
      <c r="C10" s="29" t="s">
        <v>133</v>
      </c>
    </row>
    <row r="11" spans="1:4" ht="15" thickBot="1" x14ac:dyDescent="0.4">
      <c r="A11" s="24">
        <v>9</v>
      </c>
      <c r="B11" s="25">
        <v>109</v>
      </c>
      <c r="C11" s="26" t="s">
        <v>109</v>
      </c>
    </row>
    <row r="12" spans="1:4" ht="15" thickBot="1" x14ac:dyDescent="0.4">
      <c r="A12" s="27">
        <v>10</v>
      </c>
      <c r="B12" s="28">
        <v>110</v>
      </c>
      <c r="C12" s="29" t="s">
        <v>132</v>
      </c>
    </row>
    <row r="13" spans="1:4" ht="15" thickBot="1" x14ac:dyDescent="0.4">
      <c r="A13" s="24">
        <v>11</v>
      </c>
      <c r="B13" s="25">
        <v>111</v>
      </c>
      <c r="C13" s="26" t="s">
        <v>131</v>
      </c>
    </row>
    <row r="16" spans="1:4" x14ac:dyDescent="0.35">
      <c r="A16" s="33" t="s">
        <v>130</v>
      </c>
      <c r="B16" s="33"/>
      <c r="C16" s="33"/>
      <c r="D16" s="33"/>
    </row>
    <row r="17" spans="1:4" ht="15" thickBot="1" x14ac:dyDescent="0.4">
      <c r="A17" s="21" t="s">
        <v>129</v>
      </c>
      <c r="B17" s="30" t="s">
        <v>128</v>
      </c>
      <c r="C17" s="21" t="s">
        <v>138</v>
      </c>
      <c r="D17" s="30" t="s">
        <v>127</v>
      </c>
    </row>
    <row r="18" spans="1:4" ht="15" thickBot="1" x14ac:dyDescent="0.4">
      <c r="A18" s="24">
        <v>1</v>
      </c>
      <c r="B18" s="31" t="s">
        <v>126</v>
      </c>
      <c r="C18" s="24" t="s">
        <v>125</v>
      </c>
      <c r="D18" s="31" t="s">
        <v>124</v>
      </c>
    </row>
    <row r="19" spans="1:4" ht="15" thickBot="1" x14ac:dyDescent="0.4">
      <c r="A19" s="27">
        <v>2</v>
      </c>
      <c r="B19" s="32" t="s">
        <v>123</v>
      </c>
      <c r="C19" s="27">
        <v>1</v>
      </c>
      <c r="D19" s="32" t="s">
        <v>122</v>
      </c>
    </row>
    <row r="20" spans="1:4" ht="15" thickBot="1" x14ac:dyDescent="0.4">
      <c r="A20" s="24">
        <v>3</v>
      </c>
      <c r="B20" s="31" t="s">
        <v>121</v>
      </c>
      <c r="C20" s="24">
        <v>2</v>
      </c>
      <c r="D20" s="31" t="s">
        <v>120</v>
      </c>
    </row>
    <row r="21" spans="1:4" ht="28.5" thickBot="1" x14ac:dyDescent="0.4">
      <c r="A21" s="27">
        <v>4</v>
      </c>
      <c r="B21" s="32" t="s">
        <v>119</v>
      </c>
      <c r="C21" s="27">
        <v>3</v>
      </c>
      <c r="D21" s="32" t="s">
        <v>118</v>
      </c>
    </row>
    <row r="22" spans="1:4" ht="15" thickBot="1" x14ac:dyDescent="0.4">
      <c r="A22" s="24">
        <v>5</v>
      </c>
      <c r="B22" s="31" t="s">
        <v>117</v>
      </c>
      <c r="C22" s="24">
        <v>4</v>
      </c>
      <c r="D22" s="31" t="s">
        <v>116</v>
      </c>
    </row>
    <row r="23" spans="1:4" ht="15" thickBot="1" x14ac:dyDescent="0.4">
      <c r="A23" s="27">
        <v>6</v>
      </c>
      <c r="B23" s="32" t="s">
        <v>115</v>
      </c>
      <c r="C23" s="27">
        <v>5</v>
      </c>
      <c r="D23" s="32" t="s">
        <v>114</v>
      </c>
    </row>
    <row r="24" spans="1:4" ht="15" thickBot="1" x14ac:dyDescent="0.4">
      <c r="A24" s="24">
        <v>7</v>
      </c>
      <c r="B24" s="31" t="s">
        <v>113</v>
      </c>
      <c r="C24" s="24">
        <v>6</v>
      </c>
      <c r="D24" s="31" t="s">
        <v>112</v>
      </c>
    </row>
    <row r="25" spans="1:4" ht="15" thickBot="1" x14ac:dyDescent="0.4">
      <c r="A25" s="27">
        <v>8</v>
      </c>
      <c r="B25" s="32" t="s">
        <v>111</v>
      </c>
      <c r="C25" s="27">
        <v>7</v>
      </c>
      <c r="D25" s="32" t="s">
        <v>110</v>
      </c>
    </row>
    <row r="26" spans="1:4" ht="15" thickBot="1" x14ac:dyDescent="0.4">
      <c r="A26" s="24">
        <v>9</v>
      </c>
      <c r="B26" s="31" t="s">
        <v>109</v>
      </c>
    </row>
    <row r="27" spans="1:4" ht="15" thickBot="1" x14ac:dyDescent="0.4">
      <c r="A27" s="27">
        <v>10</v>
      </c>
      <c r="B27" s="32" t="s">
        <v>108</v>
      </c>
    </row>
    <row r="28" spans="1:4" ht="15" thickBot="1" x14ac:dyDescent="0.4">
      <c r="A28" s="24">
        <v>11</v>
      </c>
      <c r="B28" s="31" t="s">
        <v>107</v>
      </c>
    </row>
    <row r="29" spans="1:4" ht="15" thickBot="1" x14ac:dyDescent="0.4">
      <c r="A29" s="27">
        <v>12</v>
      </c>
      <c r="B29" s="32" t="s">
        <v>106</v>
      </c>
    </row>
    <row r="30" spans="1:4" ht="15" thickBot="1" x14ac:dyDescent="0.4">
      <c r="A30" s="24">
        <v>13</v>
      </c>
      <c r="B30" s="31" t="s">
        <v>105</v>
      </c>
    </row>
    <row r="31" spans="1:4" ht="15" thickBot="1" x14ac:dyDescent="0.4">
      <c r="A31" s="27">
        <v>14</v>
      </c>
      <c r="B31" s="32" t="s">
        <v>104</v>
      </c>
    </row>
    <row r="32" spans="1:4" ht="15" thickBot="1" x14ac:dyDescent="0.4">
      <c r="A32" s="24">
        <v>15</v>
      </c>
      <c r="B32" s="31" t="s">
        <v>103</v>
      </c>
    </row>
    <row r="33" spans="1:2" ht="15" thickBot="1" x14ac:dyDescent="0.4">
      <c r="A33" s="27">
        <v>16</v>
      </c>
      <c r="B33" s="32" t="s">
        <v>102</v>
      </c>
    </row>
    <row r="34" spans="1:2" ht="15" thickBot="1" x14ac:dyDescent="0.4">
      <c r="A34" s="24">
        <v>17</v>
      </c>
      <c r="B34" s="31" t="s">
        <v>101</v>
      </c>
    </row>
    <row r="35" spans="1:2" ht="15" thickBot="1" x14ac:dyDescent="0.4">
      <c r="A35" s="27">
        <v>18</v>
      </c>
      <c r="B35" s="32" t="s">
        <v>100</v>
      </c>
    </row>
    <row r="36" spans="1:2" ht="15" thickBot="1" x14ac:dyDescent="0.4">
      <c r="A36" s="24">
        <v>19</v>
      </c>
      <c r="B36" s="31" t="s">
        <v>99</v>
      </c>
    </row>
  </sheetData>
  <mergeCells count="1">
    <mergeCell ref="A1:C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BB2EC-5FD0-4C09-A7B0-94B743C10470}">
  <dimension ref="A1:M72"/>
  <sheetViews>
    <sheetView zoomScaleNormal="100" workbookViewId="0"/>
  </sheetViews>
  <sheetFormatPr defaultRowHeight="14.5" x14ac:dyDescent="0.35"/>
  <cols>
    <col min="1" max="1" width="31.6328125" bestFit="1" customWidth="1"/>
    <col min="2" max="3" width="14" bestFit="1" customWidth="1"/>
    <col min="4" max="4" width="14.1796875" bestFit="1" customWidth="1"/>
    <col min="5" max="5" width="19.36328125" bestFit="1" customWidth="1"/>
    <col min="6" max="9" width="10.81640625" style="40" customWidth="1"/>
  </cols>
  <sheetData>
    <row r="1" spans="1:13" x14ac:dyDescent="0.35">
      <c r="A1" t="s">
        <v>130</v>
      </c>
      <c r="E1" s="34" t="s">
        <v>139</v>
      </c>
      <c r="F1" s="35">
        <v>0</v>
      </c>
      <c r="G1" s="36">
        <v>1</v>
      </c>
      <c r="H1" s="36">
        <v>2</v>
      </c>
      <c r="I1" s="37">
        <v>3</v>
      </c>
      <c r="J1" s="37">
        <v>4</v>
      </c>
      <c r="K1" s="37">
        <v>5</v>
      </c>
      <c r="L1" s="37">
        <v>6</v>
      </c>
      <c r="M1" s="37">
        <v>7</v>
      </c>
    </row>
    <row r="2" spans="1:13" x14ac:dyDescent="0.35">
      <c r="F2" s="38" t="e">
        <f>_xlfn.AGGREGATE(9,F1,$F$6:$F$72)</f>
        <v>#DIV/0!</v>
      </c>
      <c r="G2" s="38" t="e">
        <f t="shared" ref="G2:M2" si="0">_xlfn.AGGREGATE(9,G1,$F$6:$F$72)</f>
        <v>#DIV/0!</v>
      </c>
      <c r="H2" s="38">
        <f>_xlfn.AGGREGATE(9,H1,$F$6:$F$72)</f>
        <v>24673</v>
      </c>
      <c r="I2" s="38">
        <f t="shared" si="0"/>
        <v>24673</v>
      </c>
      <c r="J2" s="38" t="e">
        <f t="shared" si="0"/>
        <v>#DIV/0!</v>
      </c>
      <c r="K2" s="38" t="e">
        <f t="shared" si="0"/>
        <v>#DIV/0!</v>
      </c>
      <c r="L2" s="38">
        <f t="shared" si="0"/>
        <v>24673</v>
      </c>
      <c r="M2" s="38">
        <f t="shared" si="0"/>
        <v>24673</v>
      </c>
    </row>
    <row r="3" spans="1:13" x14ac:dyDescent="0.35">
      <c r="F3" s="39"/>
      <c r="G3" s="39"/>
      <c r="H3" s="39"/>
      <c r="I3" s="39"/>
    </row>
    <row r="4" spans="1:13" x14ac:dyDescent="0.35">
      <c r="E4" s="34" t="s">
        <v>140</v>
      </c>
      <c r="F4" s="40" t="e">
        <f>SUM(F9:F72)</f>
        <v>#DIV/0!</v>
      </c>
      <c r="G4" s="40">
        <f>AVERAGE(G9:G72)</f>
        <v>-289.49206349206349</v>
      </c>
      <c r="H4" s="40">
        <f>COUNT(H9:H72)</f>
        <v>63</v>
      </c>
      <c r="I4" s="40">
        <f>MAX(I9:I72)</f>
        <v>429273</v>
      </c>
    </row>
    <row r="5" spans="1:13" ht="3" customHeight="1" x14ac:dyDescent="0.35">
      <c r="A5" s="41"/>
      <c r="B5" s="42"/>
      <c r="C5" s="42"/>
      <c r="D5" s="42"/>
      <c r="E5" s="42"/>
      <c r="F5" s="43"/>
      <c r="G5" s="43"/>
      <c r="H5" s="43"/>
      <c r="I5" s="43"/>
    </row>
    <row r="6" spans="1:13" x14ac:dyDescent="0.35">
      <c r="E6" s="34" t="s">
        <v>141</v>
      </c>
      <c r="F6" s="44" t="s">
        <v>142</v>
      </c>
      <c r="G6" s="36" t="s">
        <v>143</v>
      </c>
      <c r="H6" s="36" t="s">
        <v>144</v>
      </c>
      <c r="I6" s="37" t="s">
        <v>145</v>
      </c>
    </row>
    <row r="7" spans="1:13" x14ac:dyDescent="0.35">
      <c r="A7" s="45" t="s">
        <v>137</v>
      </c>
      <c r="E7" s="105" t="s">
        <v>486</v>
      </c>
      <c r="F7" s="38" t="e">
        <f>SUBTOTAL(9,F9:F72)</f>
        <v>#DIV/0!</v>
      </c>
      <c r="G7" s="46">
        <f>SUBTOTAL(1,G9:G72)</f>
        <v>-289.49206349206349</v>
      </c>
      <c r="H7" s="46">
        <f>SUBTOTAL(2,H9:H72)</f>
        <v>63</v>
      </c>
      <c r="I7" s="47">
        <f>SUBTOTAL(4,I9:I72)</f>
        <v>429273</v>
      </c>
    </row>
    <row r="8" spans="1:13" x14ac:dyDescent="0.35">
      <c r="E8" s="105" t="s">
        <v>487</v>
      </c>
      <c r="F8" s="40" t="e">
        <f>SUBTOTAL(109,F9:F72)</f>
        <v>#DIV/0!</v>
      </c>
    </row>
    <row r="9" spans="1:13" ht="15" thickBot="1" x14ac:dyDescent="0.4">
      <c r="A9" s="53" t="s">
        <v>146</v>
      </c>
      <c r="B9" s="53" t="s">
        <v>147</v>
      </c>
      <c r="C9" s="53" t="s">
        <v>148</v>
      </c>
      <c r="D9" s="53" t="s">
        <v>149</v>
      </c>
      <c r="E9" s="53" t="s">
        <v>0</v>
      </c>
      <c r="F9" s="54" t="s">
        <v>150</v>
      </c>
      <c r="G9" s="54" t="s">
        <v>151</v>
      </c>
      <c r="H9" s="54" t="s">
        <v>152</v>
      </c>
      <c r="I9" s="54" t="s">
        <v>153</v>
      </c>
    </row>
    <row r="10" spans="1:13" x14ac:dyDescent="0.35">
      <c r="A10" t="s">
        <v>154</v>
      </c>
      <c r="B10" t="s">
        <v>155</v>
      </c>
      <c r="C10" t="s">
        <v>156</v>
      </c>
      <c r="D10" t="s">
        <v>157</v>
      </c>
      <c r="E10" t="s">
        <v>15</v>
      </c>
      <c r="F10" s="40">
        <v>-137258</v>
      </c>
      <c r="G10" s="40">
        <v>-140456</v>
      </c>
      <c r="H10" s="40">
        <v>-143729</v>
      </c>
      <c r="I10" s="40">
        <v>-147078</v>
      </c>
    </row>
    <row r="11" spans="1:13" x14ac:dyDescent="0.35">
      <c r="A11" t="s">
        <v>158</v>
      </c>
      <c r="B11" t="s">
        <v>155</v>
      </c>
      <c r="C11" t="s">
        <v>159</v>
      </c>
      <c r="D11" t="s">
        <v>157</v>
      </c>
      <c r="E11" t="s">
        <v>15</v>
      </c>
      <c r="F11" s="40" t="e">
        <f>1/0</f>
        <v>#DIV/0!</v>
      </c>
      <c r="G11" s="40">
        <v>-44002</v>
      </c>
      <c r="H11" s="40">
        <v>-45027</v>
      </c>
      <c r="I11" s="40">
        <v>-46076</v>
      </c>
    </row>
    <row r="12" spans="1:13" x14ac:dyDescent="0.35">
      <c r="A12" t="s">
        <v>160</v>
      </c>
      <c r="B12" t="s">
        <v>155</v>
      </c>
      <c r="C12" t="s">
        <v>161</v>
      </c>
      <c r="D12" t="s">
        <v>157</v>
      </c>
      <c r="E12" t="s">
        <v>15</v>
      </c>
      <c r="F12" s="40">
        <v>-509030</v>
      </c>
      <c r="G12" s="40">
        <v>-512018</v>
      </c>
      <c r="H12" s="40">
        <v>-512103</v>
      </c>
      <c r="I12" s="40">
        <v>-515128</v>
      </c>
    </row>
    <row r="13" spans="1:13" x14ac:dyDescent="0.35">
      <c r="A13" t="s">
        <v>162</v>
      </c>
      <c r="B13" t="s">
        <v>163</v>
      </c>
      <c r="C13" t="s">
        <v>156</v>
      </c>
      <c r="D13" t="s">
        <v>157</v>
      </c>
      <c r="E13" t="s">
        <v>15</v>
      </c>
      <c r="F13" s="40">
        <v>-124581</v>
      </c>
      <c r="G13" s="40">
        <v>-127484</v>
      </c>
      <c r="H13" s="40">
        <v>-130454</v>
      </c>
      <c r="I13" s="40">
        <v>-133494</v>
      </c>
    </row>
    <row r="14" spans="1:13" x14ac:dyDescent="0.35">
      <c r="A14" t="s">
        <v>164</v>
      </c>
      <c r="B14" t="s">
        <v>163</v>
      </c>
      <c r="C14" t="s">
        <v>159</v>
      </c>
      <c r="D14" t="s">
        <v>157</v>
      </c>
      <c r="E14" t="s">
        <v>15</v>
      </c>
      <c r="F14" s="40">
        <v>-41760</v>
      </c>
      <c r="G14" s="40">
        <v>-42733</v>
      </c>
      <c r="H14" s="40">
        <v>-43729</v>
      </c>
      <c r="I14" s="40">
        <v>-44748</v>
      </c>
    </row>
    <row r="15" spans="1:13" x14ac:dyDescent="0.35">
      <c r="A15" t="s">
        <v>165</v>
      </c>
      <c r="B15" t="s">
        <v>163</v>
      </c>
      <c r="C15" t="s">
        <v>166</v>
      </c>
      <c r="D15" t="s">
        <v>157</v>
      </c>
      <c r="E15" t="s">
        <v>15</v>
      </c>
      <c r="F15" s="40">
        <v>-22600</v>
      </c>
      <c r="G15" s="40">
        <v>-23127</v>
      </c>
      <c r="H15" s="40">
        <v>-23655</v>
      </c>
      <c r="I15" s="40">
        <v>-24217</v>
      </c>
    </row>
    <row r="16" spans="1:13" x14ac:dyDescent="0.35">
      <c r="A16" t="s">
        <v>167</v>
      </c>
      <c r="B16" t="s">
        <v>163</v>
      </c>
      <c r="C16" t="s">
        <v>168</v>
      </c>
      <c r="D16" t="s">
        <v>157</v>
      </c>
      <c r="E16" t="s">
        <v>15</v>
      </c>
      <c r="F16" s="40">
        <v>-14000</v>
      </c>
      <c r="G16" s="40">
        <v>-14326</v>
      </c>
      <c r="H16" s="40">
        <v>-14660</v>
      </c>
      <c r="I16" s="40">
        <v>-15002</v>
      </c>
    </row>
    <row r="17" spans="1:9" x14ac:dyDescent="0.35">
      <c r="A17" t="s">
        <v>169</v>
      </c>
      <c r="B17" t="s">
        <v>155</v>
      </c>
      <c r="C17" t="s">
        <v>161</v>
      </c>
      <c r="D17" t="s">
        <v>157</v>
      </c>
      <c r="E17" t="s">
        <v>15</v>
      </c>
      <c r="F17" s="40">
        <v>0</v>
      </c>
      <c r="G17" s="40">
        <v>0</v>
      </c>
      <c r="H17" s="40">
        <v>0</v>
      </c>
      <c r="I17" s="40">
        <v>0</v>
      </c>
    </row>
    <row r="18" spans="1:9" x14ac:dyDescent="0.35">
      <c r="A18" t="s">
        <v>170</v>
      </c>
      <c r="B18" t="s">
        <v>155</v>
      </c>
      <c r="C18" t="s">
        <v>156</v>
      </c>
      <c r="D18" t="s">
        <v>157</v>
      </c>
      <c r="E18" t="s">
        <v>16</v>
      </c>
      <c r="F18" s="40">
        <v>3850</v>
      </c>
      <c r="G18" s="40">
        <v>3940</v>
      </c>
      <c r="H18" s="40">
        <v>4032</v>
      </c>
      <c r="I18" s="40">
        <v>4125</v>
      </c>
    </row>
    <row r="19" spans="1:9" x14ac:dyDescent="0.35">
      <c r="A19" t="s">
        <v>171</v>
      </c>
      <c r="B19" t="s">
        <v>163</v>
      </c>
      <c r="C19" t="s">
        <v>156</v>
      </c>
      <c r="D19" t="s">
        <v>157</v>
      </c>
      <c r="E19" t="s">
        <v>16</v>
      </c>
      <c r="F19" s="40">
        <v>3521</v>
      </c>
      <c r="G19" s="40">
        <v>3603</v>
      </c>
      <c r="H19" s="40">
        <v>3687</v>
      </c>
      <c r="I19" s="40">
        <v>3773</v>
      </c>
    </row>
    <row r="20" spans="1:9" x14ac:dyDescent="0.35">
      <c r="A20" t="s">
        <v>172</v>
      </c>
      <c r="B20" t="s">
        <v>155</v>
      </c>
      <c r="C20" t="s">
        <v>156</v>
      </c>
      <c r="D20" t="s">
        <v>157</v>
      </c>
      <c r="E20" t="s">
        <v>17</v>
      </c>
      <c r="F20" s="40">
        <v>12832</v>
      </c>
      <c r="G20" s="40">
        <v>13131</v>
      </c>
      <c r="H20" s="40">
        <v>13437</v>
      </c>
      <c r="I20" s="40">
        <v>13750</v>
      </c>
    </row>
    <row r="21" spans="1:9" x14ac:dyDescent="0.35">
      <c r="A21" t="s">
        <v>173</v>
      </c>
      <c r="B21" t="s">
        <v>163</v>
      </c>
      <c r="C21" t="s">
        <v>156</v>
      </c>
      <c r="D21" t="s">
        <v>157</v>
      </c>
      <c r="E21" t="s">
        <v>17</v>
      </c>
      <c r="F21" s="40">
        <v>11737</v>
      </c>
      <c r="G21" s="40">
        <v>12010</v>
      </c>
      <c r="H21" s="40">
        <v>12290</v>
      </c>
      <c r="I21" s="40">
        <v>12577</v>
      </c>
    </row>
    <row r="22" spans="1:9" x14ac:dyDescent="0.35">
      <c r="A22" t="s">
        <v>174</v>
      </c>
      <c r="B22" t="s">
        <v>155</v>
      </c>
      <c r="C22" t="s">
        <v>156</v>
      </c>
      <c r="D22" t="s">
        <v>18</v>
      </c>
      <c r="E22" t="s">
        <v>18</v>
      </c>
      <c r="F22" s="40">
        <v>94200</v>
      </c>
      <c r="G22" s="40">
        <v>96395</v>
      </c>
      <c r="H22" s="40">
        <v>98641</v>
      </c>
      <c r="I22" s="40">
        <v>100939</v>
      </c>
    </row>
    <row r="23" spans="1:9" x14ac:dyDescent="0.35">
      <c r="A23" t="s">
        <v>175</v>
      </c>
      <c r="B23" t="s">
        <v>155</v>
      </c>
      <c r="C23" t="s">
        <v>159</v>
      </c>
      <c r="D23" t="s">
        <v>18</v>
      </c>
      <c r="E23" t="s">
        <v>18</v>
      </c>
      <c r="F23" s="40">
        <v>29500</v>
      </c>
      <c r="G23" s="40">
        <v>30187</v>
      </c>
      <c r="H23" s="40">
        <v>30891</v>
      </c>
      <c r="I23" s="40">
        <v>31610</v>
      </c>
    </row>
    <row r="24" spans="1:9" x14ac:dyDescent="0.35">
      <c r="A24" t="s">
        <v>176</v>
      </c>
      <c r="B24" t="s">
        <v>155</v>
      </c>
      <c r="C24" t="s">
        <v>161</v>
      </c>
      <c r="D24" t="s">
        <v>18</v>
      </c>
      <c r="E24" t="s">
        <v>18</v>
      </c>
      <c r="F24" s="40">
        <v>424192</v>
      </c>
      <c r="G24" s="40">
        <v>426682</v>
      </c>
      <c r="H24" s="40">
        <v>426753</v>
      </c>
      <c r="I24" s="40">
        <v>429273</v>
      </c>
    </row>
    <row r="25" spans="1:9" x14ac:dyDescent="0.35">
      <c r="A25" t="s">
        <v>177</v>
      </c>
      <c r="B25" t="s">
        <v>163</v>
      </c>
      <c r="C25" t="s">
        <v>156</v>
      </c>
      <c r="D25" t="s">
        <v>18</v>
      </c>
      <c r="E25" t="s">
        <v>18</v>
      </c>
      <c r="F25" s="40">
        <v>85300</v>
      </c>
      <c r="G25" s="40">
        <v>87287</v>
      </c>
      <c r="H25" s="40">
        <v>89321</v>
      </c>
      <c r="I25" s="40">
        <v>91402</v>
      </c>
    </row>
    <row r="26" spans="1:9" x14ac:dyDescent="0.35">
      <c r="A26" t="s">
        <v>178</v>
      </c>
      <c r="B26" t="s">
        <v>163</v>
      </c>
      <c r="C26" t="s">
        <v>159</v>
      </c>
      <c r="D26" t="s">
        <v>18</v>
      </c>
      <c r="E26" t="s">
        <v>18</v>
      </c>
      <c r="F26" s="40">
        <v>31200</v>
      </c>
      <c r="G26" s="40">
        <v>31927</v>
      </c>
      <c r="H26" s="40">
        <v>32671</v>
      </c>
      <c r="I26" s="40">
        <v>33432</v>
      </c>
    </row>
    <row r="27" spans="1:9" x14ac:dyDescent="0.35">
      <c r="A27" t="s">
        <v>179</v>
      </c>
      <c r="B27" t="s">
        <v>155</v>
      </c>
      <c r="C27" t="s">
        <v>156</v>
      </c>
      <c r="D27" t="s">
        <v>180</v>
      </c>
      <c r="E27" t="s">
        <v>19</v>
      </c>
      <c r="F27" s="40">
        <v>10600</v>
      </c>
      <c r="G27" s="40">
        <v>10847</v>
      </c>
      <c r="H27" s="40">
        <v>11100</v>
      </c>
      <c r="I27" s="40">
        <v>11358</v>
      </c>
    </row>
    <row r="28" spans="1:9" x14ac:dyDescent="0.35">
      <c r="A28" t="s">
        <v>181</v>
      </c>
      <c r="B28" t="s">
        <v>155</v>
      </c>
      <c r="C28" t="s">
        <v>159</v>
      </c>
      <c r="D28" t="s">
        <v>180</v>
      </c>
      <c r="E28" t="s">
        <v>19</v>
      </c>
      <c r="F28" s="40">
        <v>5600</v>
      </c>
      <c r="G28" s="40">
        <v>5730</v>
      </c>
      <c r="H28" s="40">
        <v>5864</v>
      </c>
      <c r="I28" s="40">
        <v>6001</v>
      </c>
    </row>
    <row r="29" spans="1:9" x14ac:dyDescent="0.35">
      <c r="A29" t="s">
        <v>182</v>
      </c>
      <c r="B29" t="s">
        <v>155</v>
      </c>
      <c r="C29" t="s">
        <v>166</v>
      </c>
      <c r="D29" t="s">
        <v>180</v>
      </c>
      <c r="E29" t="s">
        <v>19</v>
      </c>
      <c r="F29" s="40">
        <v>13600</v>
      </c>
      <c r="G29" s="40">
        <v>13917</v>
      </c>
      <c r="H29" s="40">
        <v>14241</v>
      </c>
      <c r="I29" s="40">
        <v>14573</v>
      </c>
    </row>
    <row r="30" spans="1:9" x14ac:dyDescent="0.35">
      <c r="A30" t="s">
        <v>183</v>
      </c>
      <c r="B30" t="s">
        <v>155</v>
      </c>
      <c r="C30" t="s">
        <v>168</v>
      </c>
      <c r="D30" t="s">
        <v>180</v>
      </c>
      <c r="E30" t="s">
        <v>19</v>
      </c>
      <c r="F30" s="40">
        <v>6000</v>
      </c>
      <c r="G30" s="40">
        <v>6140</v>
      </c>
      <c r="H30" s="40">
        <v>6283</v>
      </c>
      <c r="I30" s="40">
        <v>6429</v>
      </c>
    </row>
    <row r="31" spans="1:9" x14ac:dyDescent="0.35">
      <c r="A31" t="s">
        <v>184</v>
      </c>
      <c r="B31" t="s">
        <v>163</v>
      </c>
      <c r="C31" t="s">
        <v>156</v>
      </c>
      <c r="D31" t="s">
        <v>180</v>
      </c>
      <c r="E31" t="s">
        <v>19</v>
      </c>
      <c r="F31" s="40">
        <v>9250</v>
      </c>
      <c r="G31" s="40">
        <v>9466</v>
      </c>
      <c r="H31" s="40">
        <v>9686</v>
      </c>
      <c r="I31" s="40">
        <v>9912</v>
      </c>
    </row>
    <row r="32" spans="1:9" x14ac:dyDescent="0.35">
      <c r="A32" t="s">
        <v>185</v>
      </c>
      <c r="B32" t="s">
        <v>163</v>
      </c>
      <c r="C32" t="s">
        <v>159</v>
      </c>
      <c r="D32" t="s">
        <v>180</v>
      </c>
      <c r="E32" t="s">
        <v>19</v>
      </c>
      <c r="F32" s="40">
        <v>6200</v>
      </c>
      <c r="G32" s="40">
        <v>6344</v>
      </c>
      <c r="H32" s="40">
        <v>6492</v>
      </c>
      <c r="I32" s="40">
        <v>6644</v>
      </c>
    </row>
    <row r="33" spans="1:9" x14ac:dyDescent="0.35">
      <c r="A33" t="s">
        <v>186</v>
      </c>
      <c r="B33" t="s">
        <v>163</v>
      </c>
      <c r="C33" t="s">
        <v>166</v>
      </c>
      <c r="D33" t="s">
        <v>180</v>
      </c>
      <c r="E33" t="s">
        <v>19</v>
      </c>
      <c r="F33" s="40">
        <v>9860</v>
      </c>
      <c r="G33" s="40">
        <v>10090</v>
      </c>
      <c r="H33" s="40">
        <v>10325</v>
      </c>
      <c r="I33" s="40">
        <v>10565</v>
      </c>
    </row>
    <row r="34" spans="1:9" x14ac:dyDescent="0.35">
      <c r="A34" t="s">
        <v>187</v>
      </c>
      <c r="B34" t="s">
        <v>163</v>
      </c>
      <c r="C34" t="s">
        <v>168</v>
      </c>
      <c r="D34" t="s">
        <v>180</v>
      </c>
      <c r="E34" t="s">
        <v>19</v>
      </c>
      <c r="F34" s="40">
        <v>5600</v>
      </c>
      <c r="G34" s="40">
        <v>5730</v>
      </c>
      <c r="H34" s="40">
        <v>5864</v>
      </c>
      <c r="I34" s="40">
        <v>6001</v>
      </c>
    </row>
    <row r="35" spans="1:9" x14ac:dyDescent="0.35">
      <c r="A35" t="s">
        <v>188</v>
      </c>
      <c r="B35" t="s">
        <v>189</v>
      </c>
      <c r="C35" t="s">
        <v>189</v>
      </c>
      <c r="D35" t="s">
        <v>180</v>
      </c>
      <c r="E35" t="s">
        <v>19</v>
      </c>
      <c r="F35" s="40">
        <v>25000</v>
      </c>
      <c r="G35" s="40">
        <v>25000</v>
      </c>
      <c r="H35" s="40">
        <v>26179</v>
      </c>
      <c r="I35" s="40">
        <v>26789</v>
      </c>
    </row>
    <row r="36" spans="1:9" x14ac:dyDescent="0.35">
      <c r="A36" t="s">
        <v>190</v>
      </c>
      <c r="B36" t="s">
        <v>155</v>
      </c>
      <c r="C36" t="s">
        <v>189</v>
      </c>
      <c r="D36" t="s">
        <v>180</v>
      </c>
      <c r="E36" t="s">
        <v>20</v>
      </c>
      <c r="F36" s="40">
        <v>2355</v>
      </c>
      <c r="G36" s="40">
        <v>2355</v>
      </c>
      <c r="H36" s="40">
        <v>2355</v>
      </c>
      <c r="I36" s="40">
        <v>2355</v>
      </c>
    </row>
    <row r="37" spans="1:9" x14ac:dyDescent="0.35">
      <c r="A37" t="s">
        <v>191</v>
      </c>
      <c r="B37" t="s">
        <v>163</v>
      </c>
      <c r="C37" t="s">
        <v>189</v>
      </c>
      <c r="D37" t="s">
        <v>180</v>
      </c>
      <c r="E37" t="s">
        <v>20</v>
      </c>
      <c r="F37" s="40">
        <v>2500</v>
      </c>
      <c r="G37" s="40">
        <v>2500</v>
      </c>
      <c r="H37" s="40">
        <v>2500</v>
      </c>
      <c r="I37" s="40">
        <v>2500</v>
      </c>
    </row>
    <row r="38" spans="1:9" x14ac:dyDescent="0.35">
      <c r="A38" t="s">
        <v>192</v>
      </c>
      <c r="B38" t="s">
        <v>155</v>
      </c>
      <c r="C38" t="s">
        <v>156</v>
      </c>
      <c r="D38" t="s">
        <v>180</v>
      </c>
      <c r="E38" t="s">
        <v>21</v>
      </c>
      <c r="F38" s="40">
        <v>708</v>
      </c>
      <c r="G38" s="40">
        <v>724</v>
      </c>
      <c r="H38" s="40">
        <v>740</v>
      </c>
      <c r="I38" s="40">
        <v>757</v>
      </c>
    </row>
    <row r="39" spans="1:9" x14ac:dyDescent="0.35">
      <c r="A39" t="s">
        <v>193</v>
      </c>
      <c r="B39" t="s">
        <v>155</v>
      </c>
      <c r="C39" t="s">
        <v>159</v>
      </c>
      <c r="D39" t="s">
        <v>180</v>
      </c>
      <c r="E39" t="s">
        <v>21</v>
      </c>
      <c r="F39" s="40">
        <v>339</v>
      </c>
      <c r="G39" s="40">
        <v>314</v>
      </c>
      <c r="H39" s="40">
        <v>320</v>
      </c>
      <c r="I39" s="40">
        <v>328</v>
      </c>
    </row>
    <row r="40" spans="1:9" x14ac:dyDescent="0.35">
      <c r="A40" t="s">
        <v>194</v>
      </c>
      <c r="B40" t="s">
        <v>155</v>
      </c>
      <c r="C40" t="s">
        <v>166</v>
      </c>
      <c r="D40" t="s">
        <v>180</v>
      </c>
      <c r="E40" t="s">
        <v>21</v>
      </c>
      <c r="F40" s="40">
        <v>450</v>
      </c>
      <c r="G40" s="40">
        <v>460</v>
      </c>
      <c r="H40" s="40">
        <v>471</v>
      </c>
      <c r="I40" s="40">
        <v>482</v>
      </c>
    </row>
    <row r="41" spans="1:9" x14ac:dyDescent="0.35">
      <c r="A41" t="s">
        <v>195</v>
      </c>
      <c r="B41" t="s">
        <v>155</v>
      </c>
      <c r="C41" t="s">
        <v>168</v>
      </c>
      <c r="D41" t="s">
        <v>180</v>
      </c>
      <c r="E41" t="s">
        <v>21</v>
      </c>
      <c r="F41" s="40">
        <v>285</v>
      </c>
      <c r="G41" s="40">
        <v>292</v>
      </c>
      <c r="H41" s="40">
        <v>298</v>
      </c>
      <c r="I41" s="40">
        <v>305</v>
      </c>
    </row>
    <row r="42" spans="1:9" x14ac:dyDescent="0.35">
      <c r="A42" t="s">
        <v>196</v>
      </c>
      <c r="B42" t="s">
        <v>163</v>
      </c>
      <c r="C42" t="s">
        <v>156</v>
      </c>
      <c r="D42" t="s">
        <v>180</v>
      </c>
      <c r="E42" t="s">
        <v>21</v>
      </c>
      <c r="F42" s="40">
        <v>776</v>
      </c>
      <c r="G42" s="40">
        <v>795</v>
      </c>
      <c r="H42" s="40">
        <v>811</v>
      </c>
      <c r="I42" s="40">
        <v>830</v>
      </c>
    </row>
    <row r="43" spans="1:9" x14ac:dyDescent="0.35">
      <c r="A43" t="s">
        <v>197</v>
      </c>
      <c r="B43" t="s">
        <v>163</v>
      </c>
      <c r="C43" t="s">
        <v>159</v>
      </c>
      <c r="D43" t="s">
        <v>180</v>
      </c>
      <c r="E43" t="s">
        <v>21</v>
      </c>
      <c r="F43" s="40">
        <v>419</v>
      </c>
      <c r="G43" s="40">
        <v>423</v>
      </c>
      <c r="H43" s="40">
        <v>432</v>
      </c>
      <c r="I43" s="40">
        <v>443</v>
      </c>
    </row>
    <row r="44" spans="1:9" x14ac:dyDescent="0.35">
      <c r="A44" t="s">
        <v>198</v>
      </c>
      <c r="B44" t="s">
        <v>163</v>
      </c>
      <c r="C44" t="s">
        <v>166</v>
      </c>
      <c r="D44" t="s">
        <v>180</v>
      </c>
      <c r="E44" t="s">
        <v>21</v>
      </c>
      <c r="F44" s="40">
        <v>396</v>
      </c>
      <c r="G44" s="40">
        <v>405</v>
      </c>
      <c r="H44" s="40">
        <v>415</v>
      </c>
      <c r="I44" s="40">
        <v>424</v>
      </c>
    </row>
    <row r="45" spans="1:9" x14ac:dyDescent="0.35">
      <c r="A45" t="s">
        <v>199</v>
      </c>
      <c r="B45" t="s">
        <v>163</v>
      </c>
      <c r="C45" t="s">
        <v>168</v>
      </c>
      <c r="D45" t="s">
        <v>180</v>
      </c>
      <c r="E45" t="s">
        <v>21</v>
      </c>
      <c r="F45" s="40">
        <v>250</v>
      </c>
      <c r="G45" s="40">
        <v>256</v>
      </c>
      <c r="H45" s="40">
        <v>262</v>
      </c>
      <c r="I45" s="40">
        <v>268</v>
      </c>
    </row>
    <row r="46" spans="1:9" x14ac:dyDescent="0.35">
      <c r="A46" t="s">
        <v>200</v>
      </c>
      <c r="B46" t="s">
        <v>155</v>
      </c>
      <c r="C46" t="s">
        <v>189</v>
      </c>
      <c r="D46" t="s">
        <v>180</v>
      </c>
      <c r="E46" t="s">
        <v>21</v>
      </c>
      <c r="F46" s="40">
        <v>350</v>
      </c>
      <c r="G46" s="40">
        <v>358</v>
      </c>
      <c r="H46" s="40">
        <v>367</v>
      </c>
      <c r="I46" s="40">
        <v>375</v>
      </c>
    </row>
    <row r="47" spans="1:9" x14ac:dyDescent="0.35">
      <c r="A47" t="s">
        <v>201</v>
      </c>
      <c r="B47" t="s">
        <v>163</v>
      </c>
      <c r="C47" t="s">
        <v>189</v>
      </c>
      <c r="D47" t="s">
        <v>180</v>
      </c>
      <c r="E47" t="s">
        <v>21</v>
      </c>
      <c r="F47" s="40">
        <v>315</v>
      </c>
      <c r="G47" s="40">
        <v>322</v>
      </c>
      <c r="H47" s="40">
        <v>330</v>
      </c>
      <c r="I47" s="40">
        <v>338</v>
      </c>
    </row>
    <row r="48" spans="1:9" x14ac:dyDescent="0.35">
      <c r="A48" t="s">
        <v>202</v>
      </c>
      <c r="B48" t="s">
        <v>155</v>
      </c>
      <c r="C48" t="s">
        <v>189</v>
      </c>
      <c r="D48" t="s">
        <v>180</v>
      </c>
      <c r="E48" t="s">
        <v>21</v>
      </c>
      <c r="F48" s="40">
        <v>550</v>
      </c>
      <c r="G48" s="40">
        <v>563</v>
      </c>
      <c r="H48" s="40">
        <v>576</v>
      </c>
      <c r="I48" s="40">
        <v>589</v>
      </c>
    </row>
    <row r="49" spans="1:9" x14ac:dyDescent="0.35">
      <c r="A49" t="s">
        <v>203</v>
      </c>
      <c r="B49" t="s">
        <v>163</v>
      </c>
      <c r="C49" t="s">
        <v>189</v>
      </c>
      <c r="D49" t="s">
        <v>180</v>
      </c>
      <c r="E49" t="s">
        <v>21</v>
      </c>
      <c r="F49" s="40">
        <v>620</v>
      </c>
      <c r="G49" s="40">
        <v>634</v>
      </c>
      <c r="H49" s="40">
        <v>649</v>
      </c>
      <c r="I49" s="40">
        <v>664</v>
      </c>
    </row>
    <row r="50" spans="1:9" x14ac:dyDescent="0.35">
      <c r="A50" t="s">
        <v>204</v>
      </c>
      <c r="B50" t="s">
        <v>155</v>
      </c>
      <c r="C50" t="s">
        <v>156</v>
      </c>
      <c r="D50" t="s">
        <v>180</v>
      </c>
      <c r="E50" t="s">
        <v>22</v>
      </c>
      <c r="F50" s="40">
        <v>1500</v>
      </c>
      <c r="G50" s="40">
        <v>1535</v>
      </c>
      <c r="H50" s="40">
        <v>1571</v>
      </c>
      <c r="I50" s="40">
        <v>1607</v>
      </c>
    </row>
    <row r="51" spans="1:9" x14ac:dyDescent="0.35">
      <c r="A51" t="s">
        <v>205</v>
      </c>
      <c r="B51" t="s">
        <v>155</v>
      </c>
      <c r="C51" t="s">
        <v>159</v>
      </c>
      <c r="D51" t="s">
        <v>180</v>
      </c>
      <c r="E51" t="s">
        <v>22</v>
      </c>
      <c r="F51" s="40">
        <v>925</v>
      </c>
      <c r="G51" s="40">
        <v>947</v>
      </c>
      <c r="H51" s="40">
        <v>969</v>
      </c>
      <c r="I51" s="40">
        <v>991</v>
      </c>
    </row>
    <row r="52" spans="1:9" x14ac:dyDescent="0.35">
      <c r="A52" t="s">
        <v>206</v>
      </c>
      <c r="B52" t="s">
        <v>155</v>
      </c>
      <c r="C52" t="s">
        <v>166</v>
      </c>
      <c r="D52" t="s">
        <v>180</v>
      </c>
      <c r="E52" t="s">
        <v>22</v>
      </c>
      <c r="F52" s="40">
        <v>1250</v>
      </c>
      <c r="G52" s="40">
        <v>1279</v>
      </c>
      <c r="H52" s="40">
        <v>1309</v>
      </c>
      <c r="I52" s="40">
        <v>1339</v>
      </c>
    </row>
    <row r="53" spans="1:9" x14ac:dyDescent="0.35">
      <c r="A53" t="s">
        <v>207</v>
      </c>
      <c r="B53" t="s">
        <v>155</v>
      </c>
      <c r="C53" t="s">
        <v>168</v>
      </c>
      <c r="D53" t="s">
        <v>180</v>
      </c>
      <c r="E53" t="s">
        <v>22</v>
      </c>
      <c r="F53" s="40">
        <v>1000</v>
      </c>
      <c r="G53" s="40">
        <v>1023</v>
      </c>
      <c r="H53" s="40">
        <v>1047</v>
      </c>
      <c r="I53" s="40">
        <v>1072</v>
      </c>
    </row>
    <row r="54" spans="1:9" x14ac:dyDescent="0.35">
      <c r="A54" t="s">
        <v>208</v>
      </c>
      <c r="B54" t="s">
        <v>163</v>
      </c>
      <c r="C54" t="s">
        <v>156</v>
      </c>
      <c r="D54" t="s">
        <v>180</v>
      </c>
      <c r="E54" t="s">
        <v>22</v>
      </c>
      <c r="F54" s="40">
        <v>1500</v>
      </c>
      <c r="G54" s="40">
        <v>1535</v>
      </c>
      <c r="H54" s="40">
        <v>1571</v>
      </c>
      <c r="I54" s="40">
        <v>1607</v>
      </c>
    </row>
    <row r="55" spans="1:9" x14ac:dyDescent="0.35">
      <c r="A55" t="s">
        <v>209</v>
      </c>
      <c r="B55" t="s">
        <v>163</v>
      </c>
      <c r="C55" t="s">
        <v>159</v>
      </c>
      <c r="D55" t="s">
        <v>180</v>
      </c>
      <c r="E55" t="s">
        <v>22</v>
      </c>
      <c r="F55" s="40">
        <v>900</v>
      </c>
      <c r="G55" s="40">
        <v>921</v>
      </c>
      <c r="H55" s="40">
        <v>942</v>
      </c>
      <c r="I55" s="40">
        <v>964</v>
      </c>
    </row>
    <row r="56" spans="1:9" x14ac:dyDescent="0.35">
      <c r="A56" t="s">
        <v>210</v>
      </c>
      <c r="B56" t="s">
        <v>163</v>
      </c>
      <c r="C56" t="s">
        <v>166</v>
      </c>
      <c r="D56" t="s">
        <v>180</v>
      </c>
      <c r="E56" t="s">
        <v>22</v>
      </c>
      <c r="F56" s="40">
        <v>1100</v>
      </c>
      <c r="G56" s="40">
        <v>1126</v>
      </c>
      <c r="H56" s="40">
        <v>1152</v>
      </c>
      <c r="I56" s="40">
        <v>1179</v>
      </c>
    </row>
    <row r="57" spans="1:9" x14ac:dyDescent="0.35">
      <c r="A57" t="s">
        <v>211</v>
      </c>
      <c r="B57" t="s">
        <v>163</v>
      </c>
      <c r="C57" t="s">
        <v>168</v>
      </c>
      <c r="D57" t="s">
        <v>180</v>
      </c>
      <c r="E57" t="s">
        <v>22</v>
      </c>
      <c r="F57" s="40">
        <v>1000</v>
      </c>
      <c r="G57" s="40">
        <v>1023</v>
      </c>
      <c r="H57" s="40">
        <v>1047</v>
      </c>
      <c r="I57" s="40">
        <v>1072</v>
      </c>
    </row>
    <row r="58" spans="1:9" x14ac:dyDescent="0.35">
      <c r="A58" t="s">
        <v>212</v>
      </c>
      <c r="B58" t="s">
        <v>155</v>
      </c>
      <c r="C58" t="s">
        <v>156</v>
      </c>
      <c r="D58" t="s">
        <v>180</v>
      </c>
      <c r="E58" t="s">
        <v>23</v>
      </c>
      <c r="F58" s="40">
        <v>2000</v>
      </c>
      <c r="G58" s="40">
        <v>2047</v>
      </c>
      <c r="H58" s="40">
        <v>2094</v>
      </c>
      <c r="I58" s="40">
        <v>2143</v>
      </c>
    </row>
    <row r="59" spans="1:9" x14ac:dyDescent="0.35">
      <c r="A59" t="s">
        <v>213</v>
      </c>
      <c r="B59" t="s">
        <v>155</v>
      </c>
      <c r="C59" t="s">
        <v>159</v>
      </c>
      <c r="D59" t="s">
        <v>180</v>
      </c>
      <c r="E59" t="s">
        <v>23</v>
      </c>
      <c r="F59" s="40">
        <v>1000</v>
      </c>
      <c r="G59" s="40">
        <v>1023</v>
      </c>
      <c r="H59" s="40">
        <v>1047</v>
      </c>
      <c r="I59" s="40">
        <v>1072</v>
      </c>
    </row>
    <row r="60" spans="1:9" x14ac:dyDescent="0.35">
      <c r="A60" t="s">
        <v>214</v>
      </c>
      <c r="B60" t="s">
        <v>155</v>
      </c>
      <c r="C60" t="s">
        <v>166</v>
      </c>
      <c r="D60" t="s">
        <v>180</v>
      </c>
      <c r="E60" t="s">
        <v>23</v>
      </c>
      <c r="F60" s="40">
        <v>600</v>
      </c>
      <c r="G60" s="40">
        <v>614</v>
      </c>
      <c r="H60" s="40">
        <v>628</v>
      </c>
      <c r="I60" s="40">
        <v>643</v>
      </c>
    </row>
    <row r="61" spans="1:9" x14ac:dyDescent="0.35">
      <c r="A61" t="s">
        <v>215</v>
      </c>
      <c r="B61" t="s">
        <v>155</v>
      </c>
      <c r="C61" t="s">
        <v>168</v>
      </c>
      <c r="D61" t="s">
        <v>180</v>
      </c>
      <c r="E61" t="s">
        <v>23</v>
      </c>
      <c r="F61" s="40">
        <v>100</v>
      </c>
      <c r="G61" s="40">
        <v>102</v>
      </c>
      <c r="H61" s="40">
        <v>105</v>
      </c>
      <c r="I61" s="40">
        <v>107</v>
      </c>
    </row>
    <row r="62" spans="1:9" x14ac:dyDescent="0.35">
      <c r="A62" t="s">
        <v>216</v>
      </c>
      <c r="B62" t="s">
        <v>163</v>
      </c>
      <c r="C62" t="s">
        <v>156</v>
      </c>
      <c r="D62" t="s">
        <v>180</v>
      </c>
      <c r="E62" t="s">
        <v>23</v>
      </c>
      <c r="F62" s="40">
        <v>2600</v>
      </c>
      <c r="G62" s="40">
        <v>2661</v>
      </c>
      <c r="H62" s="40">
        <v>2723</v>
      </c>
      <c r="I62" s="40">
        <v>2786</v>
      </c>
    </row>
    <row r="63" spans="1:9" x14ac:dyDescent="0.35">
      <c r="A63" t="s">
        <v>217</v>
      </c>
      <c r="B63" t="s">
        <v>163</v>
      </c>
      <c r="C63" t="s">
        <v>159</v>
      </c>
      <c r="D63" t="s">
        <v>180</v>
      </c>
      <c r="E63" t="s">
        <v>23</v>
      </c>
      <c r="F63" s="40">
        <v>850</v>
      </c>
      <c r="G63" s="40">
        <v>870</v>
      </c>
      <c r="H63" s="40">
        <v>890</v>
      </c>
      <c r="I63" s="40">
        <v>911</v>
      </c>
    </row>
    <row r="64" spans="1:9" x14ac:dyDescent="0.35">
      <c r="A64" t="s">
        <v>218</v>
      </c>
      <c r="B64" t="s">
        <v>163</v>
      </c>
      <c r="C64" t="s">
        <v>166</v>
      </c>
      <c r="D64" t="s">
        <v>180</v>
      </c>
      <c r="E64" t="s">
        <v>23</v>
      </c>
      <c r="F64" s="40">
        <v>525</v>
      </c>
      <c r="G64" s="40">
        <v>537</v>
      </c>
      <c r="H64" s="40">
        <v>550</v>
      </c>
      <c r="I64" s="40">
        <v>563</v>
      </c>
    </row>
    <row r="65" spans="1:9" x14ac:dyDescent="0.35">
      <c r="A65" t="s">
        <v>219</v>
      </c>
      <c r="B65" t="s">
        <v>163</v>
      </c>
      <c r="C65" t="s">
        <v>168</v>
      </c>
      <c r="D65" t="s">
        <v>180</v>
      </c>
      <c r="E65" t="s">
        <v>23</v>
      </c>
      <c r="F65" s="40">
        <v>100</v>
      </c>
      <c r="G65" s="40">
        <v>102</v>
      </c>
      <c r="H65" s="40">
        <v>105</v>
      </c>
      <c r="I65" s="40">
        <v>107</v>
      </c>
    </row>
    <row r="66" spans="1:9" x14ac:dyDescent="0.35">
      <c r="A66" t="s">
        <v>220</v>
      </c>
      <c r="B66" t="s">
        <v>155</v>
      </c>
      <c r="C66" t="s">
        <v>189</v>
      </c>
      <c r="D66" t="s">
        <v>180</v>
      </c>
      <c r="E66" t="s">
        <v>24</v>
      </c>
      <c r="F66" s="40">
        <v>3666</v>
      </c>
      <c r="G66" s="40">
        <v>3744</v>
      </c>
      <c r="H66" s="40">
        <v>3824</v>
      </c>
      <c r="I66" s="40">
        <v>3907</v>
      </c>
    </row>
    <row r="67" spans="1:9" x14ac:dyDescent="0.35">
      <c r="A67" t="s">
        <v>221</v>
      </c>
      <c r="B67" t="s">
        <v>163</v>
      </c>
      <c r="C67" t="s">
        <v>189</v>
      </c>
      <c r="D67" t="s">
        <v>180</v>
      </c>
      <c r="E67" t="s">
        <v>24</v>
      </c>
      <c r="F67" s="40">
        <v>3359</v>
      </c>
      <c r="G67" s="40">
        <v>3430</v>
      </c>
      <c r="H67" s="40">
        <v>3502</v>
      </c>
      <c r="I67" s="40">
        <v>3575</v>
      </c>
    </row>
    <row r="68" spans="1:9" x14ac:dyDescent="0.35">
      <c r="A68" t="s">
        <v>222</v>
      </c>
      <c r="B68" t="s">
        <v>155</v>
      </c>
      <c r="C68" t="s">
        <v>189</v>
      </c>
      <c r="D68" t="s">
        <v>180</v>
      </c>
      <c r="E68" t="s">
        <v>25</v>
      </c>
      <c r="F68" s="40">
        <v>13972</v>
      </c>
      <c r="G68" s="40">
        <v>14298</v>
      </c>
      <c r="H68" s="40">
        <v>7316</v>
      </c>
      <c r="I68" s="40">
        <v>7486</v>
      </c>
    </row>
    <row r="69" spans="1:9" x14ac:dyDescent="0.35">
      <c r="A69" t="s">
        <v>223</v>
      </c>
      <c r="B69" t="s">
        <v>163</v>
      </c>
      <c r="C69" t="s">
        <v>189</v>
      </c>
      <c r="D69" t="s">
        <v>180</v>
      </c>
      <c r="E69" t="s">
        <v>25</v>
      </c>
      <c r="F69" s="40">
        <v>11524</v>
      </c>
      <c r="G69" s="40">
        <v>11793</v>
      </c>
      <c r="H69" s="40">
        <v>6034</v>
      </c>
      <c r="I69" s="40">
        <v>6174</v>
      </c>
    </row>
    <row r="70" spans="1:9" x14ac:dyDescent="0.35">
      <c r="A70" t="s">
        <v>224</v>
      </c>
      <c r="B70" t="s">
        <v>189</v>
      </c>
      <c r="C70" t="s">
        <v>189</v>
      </c>
      <c r="D70" t="s">
        <v>180</v>
      </c>
      <c r="E70" t="s">
        <v>26</v>
      </c>
      <c r="F70" s="40">
        <v>25179</v>
      </c>
      <c r="G70" s="40">
        <v>25575</v>
      </c>
      <c r="H70" s="40">
        <v>29119</v>
      </c>
      <c r="I70" s="40">
        <v>29441</v>
      </c>
    </row>
    <row r="71" spans="1:9" x14ac:dyDescent="0.35">
      <c r="A71" t="s">
        <v>225</v>
      </c>
      <c r="B71" t="s">
        <v>189</v>
      </c>
      <c r="C71" t="s">
        <v>189</v>
      </c>
      <c r="D71" t="s">
        <v>180</v>
      </c>
      <c r="E71" t="s">
        <v>27</v>
      </c>
      <c r="F71" s="40">
        <v>1125</v>
      </c>
      <c r="G71" s="40">
        <v>1125</v>
      </c>
      <c r="H71" s="40">
        <v>1125</v>
      </c>
      <c r="I71" s="40">
        <v>1125</v>
      </c>
    </row>
    <row r="72" spans="1:9" x14ac:dyDescent="0.35">
      <c r="A72" t="s">
        <v>226</v>
      </c>
      <c r="B72" t="s">
        <v>189</v>
      </c>
      <c r="C72" t="s">
        <v>189</v>
      </c>
      <c r="D72" t="s">
        <v>227</v>
      </c>
      <c r="E72" t="s">
        <v>28</v>
      </c>
      <c r="F72" s="40">
        <v>-228</v>
      </c>
      <c r="G72" s="40">
        <v>-229</v>
      </c>
      <c r="H72" s="40">
        <v>-230</v>
      </c>
      <c r="I72" s="40">
        <v>-231</v>
      </c>
    </row>
  </sheetData>
  <autoFilter ref="A9:I72" xr:uid="{00000000-0009-0000-0000-000000000000}"/>
  <pageMargins left="0.7" right="0.7" top="0.75" bottom="0.75" header="0.3" footer="0.3"/>
  <pageSetup orientation="portrait" r:id="rId1"/>
  <headerFooter>
    <oddFooter>&amp;R&amp;"Verdana,Bold Italic"&amp;8GoFileRoom DocID: IF, v2
&amp;"Verdana,Bold Italic"&amp;8GoFileRoom DocID: QB, v1</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9CF74-0DF5-4266-9C84-B88FBE786976}">
  <dimension ref="A1:H48"/>
  <sheetViews>
    <sheetView zoomScale="120" zoomScaleNormal="120" workbookViewId="0">
      <selection sqref="A1:G1"/>
    </sheetView>
  </sheetViews>
  <sheetFormatPr defaultRowHeight="14.5" x14ac:dyDescent="0.35"/>
  <cols>
    <col min="1" max="3" width="4.81640625" customWidth="1"/>
    <col min="4" max="4" width="35.1796875" customWidth="1"/>
    <col min="5" max="5" width="13.1796875" customWidth="1"/>
    <col min="6" max="6" width="15.6328125" customWidth="1"/>
    <col min="7" max="7" width="11.6328125" customWidth="1"/>
    <col min="8" max="8" width="11" bestFit="1" customWidth="1"/>
  </cols>
  <sheetData>
    <row r="1" spans="1:7" ht="15.65" customHeight="1" x14ac:dyDescent="0.45">
      <c r="A1" s="107" t="s">
        <v>265</v>
      </c>
      <c r="B1" s="107"/>
      <c r="C1" s="107"/>
      <c r="D1" s="107"/>
      <c r="E1" s="107"/>
      <c r="F1" s="107"/>
      <c r="G1" s="107"/>
    </row>
    <row r="2" spans="1:7" ht="15.65" customHeight="1" x14ac:dyDescent="0.45">
      <c r="A2" s="107" t="s">
        <v>264</v>
      </c>
      <c r="B2" s="107"/>
      <c r="C2" s="107"/>
      <c r="D2" s="107"/>
      <c r="E2" s="107"/>
      <c r="F2" s="107"/>
      <c r="G2" s="107"/>
    </row>
    <row r="3" spans="1:7" ht="15.65" customHeight="1" x14ac:dyDescent="0.45">
      <c r="A3" s="108" t="s">
        <v>263</v>
      </c>
      <c r="B3" s="108"/>
      <c r="C3" s="108"/>
      <c r="D3" s="108"/>
      <c r="E3" s="108"/>
      <c r="F3" s="108"/>
      <c r="G3" s="108"/>
    </row>
    <row r="4" spans="1:7" ht="15.65" customHeight="1" x14ac:dyDescent="0.35">
      <c r="E4" s="49"/>
      <c r="F4" s="49"/>
      <c r="G4" s="49"/>
    </row>
    <row r="5" spans="1:7" ht="15.65" customHeight="1" x14ac:dyDescent="0.35">
      <c r="A5" t="s">
        <v>262</v>
      </c>
      <c r="E5" s="49"/>
      <c r="F5" s="49"/>
      <c r="G5" s="49"/>
    </row>
    <row r="6" spans="1:7" ht="15.65" customHeight="1" x14ac:dyDescent="0.35">
      <c r="B6" t="s">
        <v>261</v>
      </c>
      <c r="E6" s="49"/>
      <c r="F6" s="52">
        <v>218440</v>
      </c>
      <c r="G6" s="49"/>
    </row>
    <row r="7" spans="1:7" ht="16.25" customHeight="1" x14ac:dyDescent="0.35">
      <c r="B7" t="s">
        <v>260</v>
      </c>
      <c r="E7" s="52">
        <v>207437</v>
      </c>
      <c r="F7" s="49"/>
      <c r="G7" s="49"/>
    </row>
    <row r="8" spans="1:7" x14ac:dyDescent="0.35">
      <c r="C8" t="s">
        <v>259</v>
      </c>
      <c r="E8" s="51">
        <v>-3112</v>
      </c>
      <c r="F8" s="49">
        <f>SUM(E7:E8)</f>
        <v>204325</v>
      </c>
      <c r="G8" s="49"/>
    </row>
    <row r="9" spans="1:7" x14ac:dyDescent="0.35">
      <c r="B9" t="s">
        <v>258</v>
      </c>
      <c r="E9" s="49"/>
      <c r="F9" s="49">
        <v>296566</v>
      </c>
      <c r="G9" s="49"/>
    </row>
    <row r="10" spans="1:7" x14ac:dyDescent="0.35">
      <c r="B10" t="s">
        <v>257</v>
      </c>
      <c r="E10" s="49"/>
      <c r="F10" s="49">
        <v>1521584</v>
      </c>
      <c r="G10" s="49"/>
    </row>
    <row r="11" spans="1:7" x14ac:dyDescent="0.35">
      <c r="B11" t="s">
        <v>256</v>
      </c>
      <c r="E11" s="49"/>
      <c r="F11" s="51">
        <v>2479</v>
      </c>
      <c r="G11" s="49"/>
    </row>
    <row r="12" spans="1:7" x14ac:dyDescent="0.35">
      <c r="C12" t="s">
        <v>255</v>
      </c>
      <c r="E12" s="49"/>
      <c r="F12" s="50">
        <f>SUBTOTAL(9,F5:F11)</f>
        <v>2243394</v>
      </c>
    </row>
    <row r="13" spans="1:7" x14ac:dyDescent="0.35">
      <c r="E13" s="49"/>
      <c r="F13" s="49"/>
      <c r="G13" s="49"/>
    </row>
    <row r="14" spans="1:7" x14ac:dyDescent="0.35">
      <c r="A14" t="s">
        <v>254</v>
      </c>
      <c r="E14" s="49"/>
      <c r="F14" s="49"/>
      <c r="G14" s="49"/>
    </row>
    <row r="15" spans="1:7" x14ac:dyDescent="0.35">
      <c r="B15" t="s">
        <v>253</v>
      </c>
      <c r="E15" s="49"/>
      <c r="F15" s="49">
        <v>69600</v>
      </c>
      <c r="G15" s="49"/>
    </row>
    <row r="16" spans="1:7" x14ac:dyDescent="0.35">
      <c r="B16" t="s">
        <v>252</v>
      </c>
      <c r="E16" s="49"/>
      <c r="F16" s="51">
        <v>90700</v>
      </c>
      <c r="G16" s="49"/>
    </row>
    <row r="17" spans="1:8" x14ac:dyDescent="0.35">
      <c r="E17" s="49"/>
      <c r="F17" s="49">
        <f>SUBTOTAL(9,F14:F16)</f>
        <v>160300</v>
      </c>
      <c r="G17" s="49"/>
    </row>
    <row r="18" spans="1:8" x14ac:dyDescent="0.35">
      <c r="B18" t="s">
        <v>251</v>
      </c>
      <c r="E18" s="49"/>
      <c r="F18" s="51">
        <v>-75520</v>
      </c>
      <c r="G18" s="49"/>
    </row>
    <row r="19" spans="1:8" x14ac:dyDescent="0.35">
      <c r="C19" t="s">
        <v>250</v>
      </c>
      <c r="E19" s="49"/>
      <c r="F19" s="50">
        <f>SUBTOTAL(9,F14:F18)</f>
        <v>84780</v>
      </c>
    </row>
    <row r="20" spans="1:8" x14ac:dyDescent="0.35">
      <c r="E20" s="49"/>
      <c r="F20" s="49"/>
      <c r="G20" s="49"/>
    </row>
    <row r="21" spans="1:8" x14ac:dyDescent="0.35">
      <c r="A21" t="s">
        <v>249</v>
      </c>
      <c r="E21" s="49"/>
      <c r="F21" s="49"/>
      <c r="G21" s="49"/>
    </row>
    <row r="22" spans="1:8" x14ac:dyDescent="0.35">
      <c r="B22" t="s">
        <v>248</v>
      </c>
      <c r="E22" s="49"/>
      <c r="F22" s="51">
        <v>100000</v>
      </c>
      <c r="G22" s="49"/>
    </row>
    <row r="23" spans="1:8" x14ac:dyDescent="0.35">
      <c r="E23" s="49"/>
      <c r="F23" s="49"/>
      <c r="G23" s="49"/>
    </row>
    <row r="24" spans="1:8" ht="15" thickBot="1" x14ac:dyDescent="0.4">
      <c r="D24" t="s">
        <v>247</v>
      </c>
      <c r="E24" s="49"/>
      <c r="F24" s="48">
        <f>SUBTOTAL(9,F5:F23)</f>
        <v>2428174</v>
      </c>
      <c r="G24" s="49">
        <f>F22+F19+F12</f>
        <v>2428174</v>
      </c>
      <c r="H24" s="52"/>
    </row>
    <row r="25" spans="1:8" ht="44" customHeight="1" thickTop="1" x14ac:dyDescent="0.35">
      <c r="E25" s="49"/>
      <c r="F25" s="49"/>
      <c r="G25" s="49"/>
    </row>
    <row r="26" spans="1:8" x14ac:dyDescent="0.35">
      <c r="A26" t="s">
        <v>246</v>
      </c>
      <c r="E26" s="49"/>
      <c r="F26" s="49"/>
      <c r="G26" s="49"/>
    </row>
    <row r="27" spans="1:8" x14ac:dyDescent="0.35">
      <c r="B27" t="s">
        <v>245</v>
      </c>
      <c r="E27" s="49"/>
      <c r="F27" s="52">
        <v>97643</v>
      </c>
      <c r="G27" s="49"/>
    </row>
    <row r="28" spans="1:8" x14ac:dyDescent="0.35">
      <c r="B28" t="s">
        <v>244</v>
      </c>
      <c r="E28" s="49"/>
      <c r="F28" s="49">
        <v>7100</v>
      </c>
      <c r="G28" s="49"/>
    </row>
    <row r="29" spans="1:8" x14ac:dyDescent="0.35">
      <c r="B29" t="s">
        <v>243</v>
      </c>
      <c r="E29" s="49"/>
      <c r="F29" s="49">
        <v>0</v>
      </c>
      <c r="G29" s="49"/>
    </row>
    <row r="30" spans="1:8" x14ac:dyDescent="0.35">
      <c r="B30" t="s">
        <v>242</v>
      </c>
      <c r="E30" s="49"/>
      <c r="F30" s="51">
        <v>321800</v>
      </c>
      <c r="G30" s="49"/>
    </row>
    <row r="31" spans="1:8" x14ac:dyDescent="0.35">
      <c r="C31" t="s">
        <v>241</v>
      </c>
      <c r="E31" s="49"/>
      <c r="F31" s="49">
        <f>SUBTOTAL(9,F26:F30)</f>
        <v>426543</v>
      </c>
    </row>
    <row r="32" spans="1:8" x14ac:dyDescent="0.35">
      <c r="E32" s="49"/>
      <c r="F32" s="49"/>
      <c r="G32" s="49"/>
    </row>
    <row r="33" spans="1:7" x14ac:dyDescent="0.35">
      <c r="A33" t="s">
        <v>240</v>
      </c>
      <c r="E33" s="49"/>
      <c r="F33" s="49"/>
      <c r="G33" s="49"/>
    </row>
    <row r="34" spans="1:7" x14ac:dyDescent="0.35">
      <c r="B34" t="s">
        <v>239</v>
      </c>
      <c r="E34" s="49"/>
      <c r="F34" s="51">
        <v>133161</v>
      </c>
    </row>
    <row r="35" spans="1:7" x14ac:dyDescent="0.35">
      <c r="D35" t="s">
        <v>238</v>
      </c>
      <c r="E35" s="49"/>
      <c r="F35" s="50">
        <f>SUBTOTAL(9,F26:F34)</f>
        <v>559704</v>
      </c>
    </row>
    <row r="36" spans="1:7" x14ac:dyDescent="0.35">
      <c r="E36" s="49"/>
      <c r="F36" s="49"/>
      <c r="G36" s="49"/>
    </row>
    <row r="37" spans="1:7" x14ac:dyDescent="0.35">
      <c r="A37" t="s">
        <v>237</v>
      </c>
      <c r="E37" s="49"/>
      <c r="F37" s="49"/>
      <c r="G37" s="49"/>
    </row>
    <row r="38" spans="1:7" x14ac:dyDescent="0.35">
      <c r="B38" t="s">
        <v>236</v>
      </c>
      <c r="E38" s="49"/>
      <c r="F38" s="49"/>
      <c r="G38" s="49"/>
    </row>
    <row r="39" spans="1:7" x14ac:dyDescent="0.35">
      <c r="C39" t="s">
        <v>235</v>
      </c>
      <c r="E39" s="49"/>
      <c r="F39" s="49">
        <v>297100</v>
      </c>
      <c r="G39" s="49"/>
    </row>
    <row r="40" spans="1:7" x14ac:dyDescent="0.35">
      <c r="C40" t="s">
        <v>234</v>
      </c>
      <c r="E40" s="49"/>
      <c r="F40" s="49">
        <v>61000</v>
      </c>
      <c r="G40" s="49"/>
    </row>
    <row r="41" spans="1:7" x14ac:dyDescent="0.35">
      <c r="C41" t="s">
        <v>233</v>
      </c>
      <c r="E41" s="49"/>
      <c r="F41" s="49">
        <v>519269</v>
      </c>
      <c r="G41" s="49"/>
    </row>
    <row r="42" spans="1:7" x14ac:dyDescent="0.35">
      <c r="C42" t="s">
        <v>232</v>
      </c>
      <c r="E42" s="49"/>
      <c r="F42" s="51">
        <v>0</v>
      </c>
      <c r="G42" s="49"/>
    </row>
    <row r="43" spans="1:7" x14ac:dyDescent="0.35">
      <c r="D43" t="s">
        <v>231</v>
      </c>
      <c r="E43" s="49"/>
      <c r="F43" s="49">
        <f>SUBTOTAL(9,F37:F42)</f>
        <v>877369</v>
      </c>
      <c r="G43" s="49"/>
    </row>
    <row r="44" spans="1:7" x14ac:dyDescent="0.35">
      <c r="B44" t="s">
        <v>230</v>
      </c>
      <c r="E44" s="49"/>
      <c r="F44" s="51">
        <v>991101</v>
      </c>
      <c r="G44" s="49"/>
    </row>
    <row r="45" spans="1:7" x14ac:dyDescent="0.35">
      <c r="D45" t="s">
        <v>229</v>
      </c>
      <c r="E45" s="49"/>
      <c r="F45" s="50">
        <f>SUBTOTAL(9,F37:F44)</f>
        <v>1868470</v>
      </c>
    </row>
    <row r="46" spans="1:7" x14ac:dyDescent="0.35">
      <c r="E46" s="49"/>
      <c r="F46" s="49"/>
      <c r="G46" s="49"/>
    </row>
    <row r="47" spans="1:7" ht="15" thickBot="1" x14ac:dyDescent="0.4">
      <c r="D47" t="s">
        <v>228</v>
      </c>
      <c r="E47" s="49"/>
      <c r="F47" s="48">
        <f>SUBTOTAL(9,F26:F46)</f>
        <v>2428174</v>
      </c>
    </row>
    <row r="48" spans="1:7" ht="15" thickTop="1" x14ac:dyDescent="0.35"/>
  </sheetData>
  <mergeCells count="3">
    <mergeCell ref="A1:G1"/>
    <mergeCell ref="A2:G2"/>
    <mergeCell ref="A3:G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27931-3BD8-4B15-83C2-E4CF0F01D1A8}">
  <dimension ref="A1:O28"/>
  <sheetViews>
    <sheetView zoomScale="110" zoomScaleNormal="110" workbookViewId="0">
      <selection activeCell="D3" sqref="D3"/>
    </sheetView>
  </sheetViews>
  <sheetFormatPr defaultRowHeight="14.5" x14ac:dyDescent="0.35"/>
  <cols>
    <col min="1" max="1" width="11.1796875" customWidth="1"/>
    <col min="2" max="2" width="37.36328125" customWidth="1"/>
    <col min="3" max="3" width="39.90625" customWidth="1"/>
    <col min="4" max="4" width="12.6328125" customWidth="1"/>
    <col min="5" max="5" width="3.6328125" customWidth="1"/>
    <col min="6" max="6" width="11.1796875" customWidth="1"/>
    <col min="7" max="7" width="11.453125" customWidth="1"/>
    <col min="8" max="8" width="14.1796875" customWidth="1"/>
    <col min="9" max="9" width="9.1796875" customWidth="1"/>
    <col min="10" max="10" width="15.81640625" style="55" customWidth="1"/>
    <col min="11" max="11" width="11.6328125" customWidth="1"/>
    <col min="12" max="12" width="11.36328125" customWidth="1"/>
    <col min="14" max="14" width="14.08984375" bestFit="1" customWidth="1"/>
  </cols>
  <sheetData>
    <row r="1" spans="1:15" ht="15" customHeight="1" thickBot="1" x14ac:dyDescent="0.4">
      <c r="A1" s="8" t="s">
        <v>266</v>
      </c>
      <c r="B1" s="63"/>
      <c r="C1" s="63"/>
      <c r="D1" s="63"/>
    </row>
    <row r="2" spans="1:15" ht="15" customHeight="1" thickBot="1" x14ac:dyDescent="0.4">
      <c r="A2" s="7" t="s">
        <v>128</v>
      </c>
      <c r="B2" s="64" t="s">
        <v>267</v>
      </c>
      <c r="C2" s="64" t="s">
        <v>334</v>
      </c>
      <c r="D2" s="64" t="s">
        <v>268</v>
      </c>
      <c r="F2" s="66" t="s">
        <v>269</v>
      </c>
      <c r="G2" s="66" t="s">
        <v>270</v>
      </c>
      <c r="H2" s="66" t="s">
        <v>148</v>
      </c>
      <c r="I2" s="67" t="s">
        <v>271</v>
      </c>
      <c r="J2" s="68" t="s">
        <v>272</v>
      </c>
      <c r="K2" s="66" t="s">
        <v>273</v>
      </c>
      <c r="L2" s="66" t="s">
        <v>274</v>
      </c>
    </row>
    <row r="3" spans="1:15" x14ac:dyDescent="0.35">
      <c r="A3" t="s">
        <v>275</v>
      </c>
      <c r="B3" t="s">
        <v>276</v>
      </c>
      <c r="C3" s="56" t="str">
        <f ca="1">_xlfn.FORMULATEXT(D3)</f>
        <v>=SUMIF(H3:H28,"=Marketing",J3:J28)</v>
      </c>
      <c r="D3" s="55">
        <f>SUMIF(H3:H28,"=Marketing",J3:J28)</f>
        <v>165427</v>
      </c>
      <c r="F3" t="s">
        <v>277</v>
      </c>
      <c r="G3" t="s">
        <v>278</v>
      </c>
      <c r="H3" t="s">
        <v>15</v>
      </c>
      <c r="I3" t="s">
        <v>279</v>
      </c>
      <c r="J3" s="57">
        <v>105321</v>
      </c>
      <c r="K3" s="13">
        <v>41338</v>
      </c>
      <c r="L3">
        <f>YEAR(K3)</f>
        <v>2013</v>
      </c>
      <c r="N3" t="str" cm="1">
        <f t="array" ref="N3:N7">_xlfn._xlws.SORT(_xlfn.UNIQUE(H3:H28))</f>
        <v>Administration</v>
      </c>
      <c r="O3" t="str" cm="1">
        <f t="array" ref="O3:O5">_xlfn._xlws.SORT(_xlfn.UNIQUE(I3:I28))</f>
        <v>Contract</v>
      </c>
    </row>
    <row r="4" spans="1:15" x14ac:dyDescent="0.35">
      <c r="C4" s="56" t="str">
        <f t="shared" ref="C4:C8" ca="1" si="0">_xlfn.FORMULATEXT(D4)</f>
        <v>=SUMIF(I3:I28,"=Part-Time",J3:J28)</v>
      </c>
      <c r="D4" s="55">
        <f>SUMIF(I3:I28,"=Part-Time",J3:J28)</f>
        <v>110000</v>
      </c>
      <c r="F4" t="s">
        <v>280</v>
      </c>
      <c r="G4" t="s">
        <v>281</v>
      </c>
      <c r="H4" t="s">
        <v>282</v>
      </c>
      <c r="I4" t="s">
        <v>283</v>
      </c>
      <c r="J4" s="57">
        <v>75374</v>
      </c>
      <c r="K4" s="13">
        <v>43206</v>
      </c>
      <c r="L4">
        <f>YEAR(K4)</f>
        <v>2018</v>
      </c>
      <c r="N4" t="str">
        <v>Data Processing</v>
      </c>
      <c r="O4" t="str">
        <v>Full-Time</v>
      </c>
    </row>
    <row r="5" spans="1:15" x14ac:dyDescent="0.35">
      <c r="C5" s="56" t="str">
        <f t="shared" ca="1" si="0"/>
        <v>=SUMIF(L3:L28,2019,J3:J28)</v>
      </c>
      <c r="D5" s="55">
        <f>SUMIF(L3:L28,2019,J3:J28)</f>
        <v>375939</v>
      </c>
      <c r="F5" t="s">
        <v>284</v>
      </c>
      <c r="G5" t="s">
        <v>285</v>
      </c>
      <c r="H5" t="s">
        <v>286</v>
      </c>
      <c r="I5" t="s">
        <v>279</v>
      </c>
      <c r="J5" s="57">
        <v>45427</v>
      </c>
      <c r="K5" s="13">
        <v>43800</v>
      </c>
      <c r="L5">
        <f>YEAR(K5)</f>
        <v>2019</v>
      </c>
      <c r="N5" t="str">
        <v>Marketing</v>
      </c>
      <c r="O5" t="str">
        <v>Part-Time</v>
      </c>
    </row>
    <row r="6" spans="1:15" x14ac:dyDescent="0.35">
      <c r="C6" s="56" t="str">
        <f t="shared" ca="1" si="0"/>
        <v>=SUMIF(J:J,"&gt;100000")</v>
      </c>
      <c r="D6" s="55">
        <f>SUMIF(J:J,"&gt;100000")</f>
        <v>225321</v>
      </c>
      <c r="F6" t="s">
        <v>287</v>
      </c>
      <c r="G6" t="s">
        <v>288</v>
      </c>
      <c r="H6" t="s">
        <v>289</v>
      </c>
      <c r="I6" t="s">
        <v>290</v>
      </c>
      <c r="J6" s="57">
        <v>18000</v>
      </c>
      <c r="K6" s="13">
        <v>41898</v>
      </c>
      <c r="L6">
        <f>YEAR(K6)</f>
        <v>2014</v>
      </c>
      <c r="N6" t="str">
        <v>Operations</v>
      </c>
    </row>
    <row r="7" spans="1:15" x14ac:dyDescent="0.35">
      <c r="F7" t="s">
        <v>291</v>
      </c>
      <c r="G7" t="s">
        <v>292</v>
      </c>
      <c r="H7" t="s">
        <v>289</v>
      </c>
      <c r="I7" t="s">
        <v>290</v>
      </c>
      <c r="J7" s="57">
        <v>18000</v>
      </c>
      <c r="K7" s="13">
        <v>42441</v>
      </c>
      <c r="L7">
        <f t="shared" ref="L7:L28" si="1">YEAR(K7)</f>
        <v>2016</v>
      </c>
      <c r="N7" t="str">
        <v>Sales</v>
      </c>
    </row>
    <row r="8" spans="1:15" ht="29" x14ac:dyDescent="0.35">
      <c r="A8" s="61" t="s">
        <v>335</v>
      </c>
      <c r="B8" s="62" t="s">
        <v>336</v>
      </c>
      <c r="C8" s="70" t="str">
        <f t="shared" ca="1" si="0"/>
        <v>=SUMIFS(J3:J28,I3:I28,"=Full-Time",H3:H28,"=Sales")</v>
      </c>
      <c r="D8" s="55">
        <f>SUMIFS(J3:J28,I3:I28,"=Full-Time",H3:H28,"=Sales")</f>
        <v>499833</v>
      </c>
      <c r="F8" t="s">
        <v>293</v>
      </c>
      <c r="G8" t="s">
        <v>294</v>
      </c>
      <c r="H8" t="s">
        <v>289</v>
      </c>
      <c r="I8" t="s">
        <v>279</v>
      </c>
      <c r="J8" s="58">
        <v>28000</v>
      </c>
      <c r="K8" s="13">
        <v>43936</v>
      </c>
      <c r="L8">
        <f t="shared" si="1"/>
        <v>2020</v>
      </c>
    </row>
    <row r="9" spans="1:15" x14ac:dyDescent="0.35">
      <c r="F9" t="s">
        <v>295</v>
      </c>
      <c r="G9" t="s">
        <v>296</v>
      </c>
      <c r="H9" t="s">
        <v>282</v>
      </c>
      <c r="I9" t="s">
        <v>279</v>
      </c>
      <c r="J9" s="57">
        <v>45639</v>
      </c>
      <c r="K9" s="13">
        <v>42044</v>
      </c>
      <c r="L9">
        <f t="shared" si="1"/>
        <v>2015</v>
      </c>
    </row>
    <row r="10" spans="1:15" ht="15" customHeight="1" x14ac:dyDescent="0.35">
      <c r="F10" t="s">
        <v>297</v>
      </c>
      <c r="G10" t="s">
        <v>298</v>
      </c>
      <c r="H10" t="s">
        <v>15</v>
      </c>
      <c r="I10" t="s">
        <v>279</v>
      </c>
      <c r="J10" s="57">
        <v>98512</v>
      </c>
      <c r="K10" s="13">
        <v>43548</v>
      </c>
      <c r="L10">
        <f t="shared" si="1"/>
        <v>2019</v>
      </c>
    </row>
    <row r="11" spans="1:15" ht="15" customHeight="1" x14ac:dyDescent="0.35">
      <c r="F11" t="s">
        <v>299</v>
      </c>
      <c r="G11" t="s">
        <v>300</v>
      </c>
      <c r="H11" t="s">
        <v>301</v>
      </c>
      <c r="I11" t="s">
        <v>283</v>
      </c>
      <c r="J11" s="57">
        <v>65321</v>
      </c>
      <c r="K11" s="13">
        <v>43416</v>
      </c>
      <c r="L11">
        <f t="shared" si="1"/>
        <v>2018</v>
      </c>
    </row>
    <row r="12" spans="1:15" ht="15" customHeight="1" thickBot="1" x14ac:dyDescent="0.4">
      <c r="B12" s="8" t="s">
        <v>337</v>
      </c>
      <c r="F12" t="s">
        <v>302</v>
      </c>
      <c r="G12" t="s">
        <v>303</v>
      </c>
      <c r="H12" t="s">
        <v>15</v>
      </c>
      <c r="I12" t="s">
        <v>279</v>
      </c>
      <c r="J12" s="55">
        <v>95000</v>
      </c>
      <c r="K12" s="13">
        <v>41338</v>
      </c>
      <c r="L12">
        <f t="shared" si="1"/>
        <v>2013</v>
      </c>
    </row>
    <row r="13" spans="1:15" x14ac:dyDescent="0.35">
      <c r="A13" s="14" t="s">
        <v>338</v>
      </c>
      <c r="B13" s="65" t="s">
        <v>289</v>
      </c>
      <c r="C13" s="69" t="str">
        <f t="shared" ref="C13:C14" ca="1" si="2">_xlfn.FORMULATEXT(D13)</f>
        <v>=SUMIF(TblEE[Department],B13,TblEE[Current Salary])</v>
      </c>
      <c r="D13" s="55">
        <f>SUMIF(TblEE[Department],B13,TblEE[Current Salary])</f>
        <v>208000</v>
      </c>
      <c r="F13" t="s">
        <v>304</v>
      </c>
      <c r="G13" t="s">
        <v>305</v>
      </c>
      <c r="H13" t="s">
        <v>282</v>
      </c>
      <c r="I13" t="s">
        <v>283</v>
      </c>
      <c r="J13" s="55">
        <v>120000</v>
      </c>
      <c r="K13" s="13">
        <v>43206</v>
      </c>
      <c r="L13">
        <f t="shared" si="1"/>
        <v>2018</v>
      </c>
    </row>
    <row r="14" spans="1:15" ht="29" x14ac:dyDescent="0.35">
      <c r="A14" s="14" t="s">
        <v>339</v>
      </c>
      <c r="B14" s="65" t="s">
        <v>279</v>
      </c>
      <c r="C14" s="71" t="str">
        <f t="shared" ca="1" si="2"/>
        <v>=SUMIFS(TblEE[Current Salary], TblEE[Department],B13,TblEE[Status],B14)</v>
      </c>
      <c r="D14" s="55">
        <f>SUMIFS(TblEE[Current Salary], TblEE[Department],B13,TblEE[Status],B14)</f>
        <v>98000</v>
      </c>
      <c r="F14" t="s">
        <v>306</v>
      </c>
      <c r="G14" t="s">
        <v>307</v>
      </c>
      <c r="H14" t="s">
        <v>286</v>
      </c>
      <c r="I14" t="s">
        <v>279</v>
      </c>
      <c r="J14" s="55">
        <v>75000</v>
      </c>
      <c r="K14" s="13">
        <v>43800</v>
      </c>
      <c r="L14">
        <f t="shared" si="1"/>
        <v>2019</v>
      </c>
    </row>
    <row r="15" spans="1:15" x14ac:dyDescent="0.35">
      <c r="F15" t="s">
        <v>308</v>
      </c>
      <c r="G15" t="s">
        <v>309</v>
      </c>
      <c r="H15" t="s">
        <v>289</v>
      </c>
      <c r="I15" t="s">
        <v>290</v>
      </c>
      <c r="J15" s="59">
        <v>15000</v>
      </c>
      <c r="K15" s="13">
        <v>41898</v>
      </c>
      <c r="L15">
        <f t="shared" si="1"/>
        <v>2014</v>
      </c>
    </row>
    <row r="16" spans="1:15" x14ac:dyDescent="0.35">
      <c r="F16" t="s">
        <v>310</v>
      </c>
      <c r="G16" t="s">
        <v>311</v>
      </c>
      <c r="H16" t="s">
        <v>289</v>
      </c>
      <c r="I16" t="s">
        <v>290</v>
      </c>
      <c r="J16" s="55">
        <v>15000</v>
      </c>
      <c r="K16" s="13">
        <v>42441</v>
      </c>
      <c r="L16">
        <f t="shared" si="1"/>
        <v>2016</v>
      </c>
    </row>
    <row r="17" spans="3:12" x14ac:dyDescent="0.35">
      <c r="F17" t="s">
        <v>312</v>
      </c>
      <c r="G17" t="s">
        <v>313</v>
      </c>
      <c r="H17" t="s">
        <v>289</v>
      </c>
      <c r="I17" t="s">
        <v>279</v>
      </c>
      <c r="J17" s="55">
        <v>35000</v>
      </c>
      <c r="K17" s="13">
        <v>41338</v>
      </c>
      <c r="L17">
        <f t="shared" si="1"/>
        <v>2013</v>
      </c>
    </row>
    <row r="18" spans="3:12" x14ac:dyDescent="0.35">
      <c r="F18" t="s">
        <v>314</v>
      </c>
      <c r="G18" t="s">
        <v>315</v>
      </c>
      <c r="H18" t="s">
        <v>282</v>
      </c>
      <c r="I18" t="s">
        <v>279</v>
      </c>
      <c r="J18" s="55">
        <v>58000</v>
      </c>
      <c r="K18" s="13">
        <v>43206</v>
      </c>
      <c r="L18">
        <f t="shared" si="1"/>
        <v>2018</v>
      </c>
    </row>
    <row r="19" spans="3:12" x14ac:dyDescent="0.35">
      <c r="C19" s="56"/>
      <c r="F19" t="s">
        <v>308</v>
      </c>
      <c r="G19" t="s">
        <v>316</v>
      </c>
      <c r="H19" t="s">
        <v>15</v>
      </c>
      <c r="I19" t="s">
        <v>279</v>
      </c>
      <c r="J19" s="55">
        <v>65000</v>
      </c>
      <c r="K19" s="13">
        <v>43800</v>
      </c>
      <c r="L19">
        <f t="shared" si="1"/>
        <v>2019</v>
      </c>
    </row>
    <row r="20" spans="3:12" x14ac:dyDescent="0.35">
      <c r="C20" s="56"/>
      <c r="D20" s="60"/>
      <c r="F20" t="s">
        <v>317</v>
      </c>
      <c r="G20" t="s">
        <v>318</v>
      </c>
      <c r="H20" t="s">
        <v>301</v>
      </c>
      <c r="I20" t="s">
        <v>283</v>
      </c>
      <c r="J20" s="55">
        <v>73500</v>
      </c>
      <c r="K20" s="13">
        <v>41898</v>
      </c>
      <c r="L20">
        <f t="shared" si="1"/>
        <v>2014</v>
      </c>
    </row>
    <row r="21" spans="3:12" x14ac:dyDescent="0.35">
      <c r="F21" t="s">
        <v>319</v>
      </c>
      <c r="G21" t="s">
        <v>145</v>
      </c>
      <c r="H21" t="s">
        <v>15</v>
      </c>
      <c r="I21" t="s">
        <v>279</v>
      </c>
      <c r="J21" s="55">
        <v>66000</v>
      </c>
      <c r="K21" s="13">
        <v>42441</v>
      </c>
      <c r="L21">
        <f t="shared" si="1"/>
        <v>2016</v>
      </c>
    </row>
    <row r="22" spans="3:12" x14ac:dyDescent="0.35">
      <c r="F22" t="s">
        <v>320</v>
      </c>
      <c r="G22" t="s">
        <v>321</v>
      </c>
      <c r="H22" t="s">
        <v>282</v>
      </c>
      <c r="I22" t="s">
        <v>283</v>
      </c>
      <c r="J22" s="55">
        <v>50000</v>
      </c>
      <c r="K22" s="13">
        <v>43936</v>
      </c>
      <c r="L22">
        <f t="shared" si="1"/>
        <v>2020</v>
      </c>
    </row>
    <row r="23" spans="3:12" x14ac:dyDescent="0.35">
      <c r="F23" t="s">
        <v>322</v>
      </c>
      <c r="G23" t="s">
        <v>323</v>
      </c>
      <c r="H23" t="s">
        <v>286</v>
      </c>
      <c r="I23" t="s">
        <v>279</v>
      </c>
      <c r="J23" s="55">
        <v>45000</v>
      </c>
      <c r="K23" s="13">
        <v>42044</v>
      </c>
      <c r="L23">
        <f t="shared" si="1"/>
        <v>2015</v>
      </c>
    </row>
    <row r="24" spans="3:12" x14ac:dyDescent="0.35">
      <c r="F24" t="s">
        <v>324</v>
      </c>
      <c r="G24" t="s">
        <v>325</v>
      </c>
      <c r="H24" t="s">
        <v>289</v>
      </c>
      <c r="I24" t="s">
        <v>290</v>
      </c>
      <c r="J24" s="55">
        <v>22000</v>
      </c>
      <c r="K24" s="13">
        <v>43548</v>
      </c>
      <c r="L24">
        <f t="shared" si="1"/>
        <v>2019</v>
      </c>
    </row>
    <row r="25" spans="3:12" x14ac:dyDescent="0.35">
      <c r="F25" t="s">
        <v>326</v>
      </c>
      <c r="G25" t="s">
        <v>327</v>
      </c>
      <c r="H25" t="s">
        <v>289</v>
      </c>
      <c r="I25" t="s">
        <v>290</v>
      </c>
      <c r="J25" s="55">
        <v>22000</v>
      </c>
      <c r="K25" s="13">
        <v>43416</v>
      </c>
      <c r="L25">
        <f t="shared" si="1"/>
        <v>2018</v>
      </c>
    </row>
    <row r="26" spans="3:12" x14ac:dyDescent="0.35">
      <c r="F26" t="s">
        <v>328</v>
      </c>
      <c r="G26" t="s">
        <v>329</v>
      </c>
      <c r="H26" t="s">
        <v>289</v>
      </c>
      <c r="I26" t="s">
        <v>279</v>
      </c>
      <c r="J26" s="55">
        <v>35000</v>
      </c>
      <c r="K26" s="13">
        <v>41338</v>
      </c>
      <c r="L26">
        <f t="shared" si="1"/>
        <v>2013</v>
      </c>
    </row>
    <row r="27" spans="3:12" x14ac:dyDescent="0.35">
      <c r="F27" t="s">
        <v>330</v>
      </c>
      <c r="G27" t="s">
        <v>331</v>
      </c>
      <c r="H27" t="s">
        <v>282</v>
      </c>
      <c r="I27" t="s">
        <v>279</v>
      </c>
      <c r="J27" s="55">
        <v>47000</v>
      </c>
      <c r="K27" s="13">
        <v>43206</v>
      </c>
      <c r="L27">
        <f t="shared" si="1"/>
        <v>2018</v>
      </c>
    </row>
    <row r="28" spans="3:12" x14ac:dyDescent="0.35">
      <c r="F28" t="s">
        <v>332</v>
      </c>
      <c r="G28" t="s">
        <v>333</v>
      </c>
      <c r="H28" t="s">
        <v>15</v>
      </c>
      <c r="I28" t="s">
        <v>279</v>
      </c>
      <c r="J28" s="55">
        <v>70000</v>
      </c>
      <c r="K28" s="13">
        <v>43800</v>
      </c>
      <c r="L28">
        <f t="shared" si="1"/>
        <v>2019</v>
      </c>
    </row>
  </sheetData>
  <dataValidations count="2">
    <dataValidation type="list" allowBlank="1" showInputMessage="1" showErrorMessage="1" sqref="B13" xr:uid="{FC1B8168-1022-45E7-9E86-59402B61E4AB}">
      <formula1>_xlfn.ANCHORARRAY(N3)</formula1>
    </dataValidation>
    <dataValidation type="list" allowBlank="1" showInputMessage="1" showErrorMessage="1" sqref="B14" xr:uid="{32F88274-DF3D-4259-A0F4-1C9B6E9F949D}">
      <formula1>_xlfn.ANCHORARRAY(O3)</formula1>
    </dataValidation>
  </dataValidations>
  <pageMargins left="0.7" right="0.7" top="0.75" bottom="0.75" header="0.3" footer="0.3"/>
  <pageSetup orientation="portrait" r:id="rId1"/>
  <headerFooter>
    <oddFooter>&amp;R&amp;"Verdana,Bold Italic"&amp;8GoFileRoom DocID: IF, v2
&amp;"Verdana,Bold Italic"&amp;8GoFileRoom DocID: QB, v1</oddFooter>
  </headerFooter>
  <legacy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A190B-3CF8-4134-AB7C-4CB45B0FDE46}">
  <dimension ref="A1:N17"/>
  <sheetViews>
    <sheetView workbookViewId="0">
      <selection activeCell="F2" sqref="F2"/>
    </sheetView>
  </sheetViews>
  <sheetFormatPr defaultColWidth="9.08984375" defaultRowHeight="14.5" x14ac:dyDescent="0.35"/>
  <cols>
    <col min="1" max="1" width="9.08984375" style="77"/>
    <col min="2" max="2" width="22.90625" style="77" bestFit="1" customWidth="1"/>
    <col min="3" max="3" width="28.36328125" style="77" customWidth="1"/>
    <col min="4" max="4" width="5.6328125" style="77" customWidth="1"/>
    <col min="5" max="5" width="12.08984375" style="80" customWidth="1"/>
    <col min="6" max="6" width="12.6328125" style="80" customWidth="1"/>
    <col min="7" max="7" width="19.81640625" style="80" customWidth="1"/>
    <col min="8" max="8" width="10.54296875" style="80" customWidth="1"/>
    <col min="9" max="9" width="17.54296875" style="77" customWidth="1"/>
    <col min="10" max="10" width="10.1796875" style="77" customWidth="1"/>
    <col min="11" max="11" width="11.453125" style="77" customWidth="1"/>
    <col min="12" max="12" width="11.1796875" style="77" customWidth="1"/>
    <col min="13" max="13" width="11.54296875" style="77" customWidth="1"/>
    <col min="14" max="14" width="13" style="77" bestFit="1" customWidth="1"/>
    <col min="15" max="16384" width="9.08984375" style="77"/>
  </cols>
  <sheetData>
    <row r="1" spans="1:14" customFormat="1" x14ac:dyDescent="0.35">
      <c r="A1" s="72" t="s">
        <v>340</v>
      </c>
      <c r="B1" s="73" t="s">
        <v>341</v>
      </c>
      <c r="C1" s="73" t="s">
        <v>342</v>
      </c>
      <c r="D1" s="74" t="s">
        <v>343</v>
      </c>
      <c r="E1" s="75" t="s">
        <v>344</v>
      </c>
      <c r="F1" s="76" t="s">
        <v>52</v>
      </c>
      <c r="H1" s="76" t="s">
        <v>345</v>
      </c>
      <c r="J1" s="76" t="s">
        <v>346</v>
      </c>
      <c r="K1" s="77"/>
      <c r="L1" s="76" t="s">
        <v>52</v>
      </c>
      <c r="N1" s="76" t="s">
        <v>347</v>
      </c>
    </row>
    <row r="2" spans="1:14" x14ac:dyDescent="0.35">
      <c r="A2" s="77">
        <v>33930</v>
      </c>
      <c r="B2" s="77" t="s">
        <v>440</v>
      </c>
      <c r="C2" s="77" t="s">
        <v>348</v>
      </c>
      <c r="D2" s="77">
        <v>77</v>
      </c>
      <c r="E2" s="78">
        <v>29.99</v>
      </c>
      <c r="F2" s="79"/>
      <c r="G2" s="80" t="e">
        <f ca="1">_xlfn.FORMULATEXT(F2)</f>
        <v>#N/A</v>
      </c>
      <c r="H2" s="79"/>
      <c r="I2" s="77" t="e">
        <f ca="1">_xlfn.FORMULATEXT(H2)</f>
        <v>#N/A</v>
      </c>
      <c r="J2" s="81"/>
      <c r="K2" s="77" t="e">
        <f ca="1">_xlfn.FORMULATEXT(J2)</f>
        <v>#N/A</v>
      </c>
      <c r="L2" s="81"/>
      <c r="M2" s="77" t="e">
        <f ca="1">_xlfn.FORMULATEXT(L2)</f>
        <v>#N/A</v>
      </c>
    </row>
    <row r="3" spans="1:14" x14ac:dyDescent="0.35">
      <c r="A3" s="77">
        <v>50470</v>
      </c>
      <c r="B3" s="77" t="s">
        <v>441</v>
      </c>
      <c r="C3" s="77" t="s">
        <v>349</v>
      </c>
      <c r="D3" s="77">
        <v>238</v>
      </c>
      <c r="E3" s="78">
        <v>2.29</v>
      </c>
      <c r="F3" s="79"/>
      <c r="G3" s="80" t="e">
        <f t="shared" ref="G3:G12" ca="1" si="0">_xlfn.FORMULATEXT(F3)</f>
        <v>#N/A</v>
      </c>
      <c r="H3" s="79"/>
      <c r="J3" s="81"/>
      <c r="L3" s="81"/>
    </row>
    <row r="4" spans="1:14" x14ac:dyDescent="0.35">
      <c r="A4" s="77">
        <v>43580</v>
      </c>
      <c r="B4" s="77" t="s">
        <v>442</v>
      </c>
      <c r="C4" s="77" t="s">
        <v>350</v>
      </c>
      <c r="D4" s="77">
        <v>15</v>
      </c>
      <c r="E4" s="78">
        <v>3.99</v>
      </c>
      <c r="F4" s="79"/>
      <c r="G4" s="80" t="e">
        <f t="shared" ca="1" si="0"/>
        <v>#N/A</v>
      </c>
      <c r="H4" s="79"/>
      <c r="J4" s="81"/>
      <c r="L4" s="81"/>
    </row>
    <row r="5" spans="1:14" x14ac:dyDescent="0.35">
      <c r="A5" s="77">
        <v>42860</v>
      </c>
      <c r="B5" s="77" t="s">
        <v>443</v>
      </c>
      <c r="C5" s="77" t="s">
        <v>351</v>
      </c>
      <c r="D5" s="77">
        <v>5</v>
      </c>
      <c r="E5" s="78">
        <v>2443.35</v>
      </c>
      <c r="F5" s="79"/>
      <c r="G5" s="80" t="e">
        <f t="shared" ca="1" si="0"/>
        <v>#N/A</v>
      </c>
      <c r="H5" s="79"/>
      <c r="J5" s="81"/>
      <c r="L5" s="81"/>
    </row>
    <row r="6" spans="1:14" x14ac:dyDescent="0.35">
      <c r="A6" s="77">
        <v>45800</v>
      </c>
      <c r="B6" s="77" t="s">
        <v>444</v>
      </c>
      <c r="C6" s="77" t="s">
        <v>352</v>
      </c>
      <c r="D6" s="77">
        <v>50</v>
      </c>
      <c r="E6" s="78">
        <v>34.99</v>
      </c>
      <c r="F6" s="79"/>
      <c r="G6" s="80" t="e">
        <f t="shared" ca="1" si="0"/>
        <v>#N/A</v>
      </c>
      <c r="H6" s="79"/>
      <c r="J6" s="81"/>
      <c r="L6" s="81"/>
    </row>
    <row r="7" spans="1:14" x14ac:dyDescent="0.35">
      <c r="A7" s="77">
        <v>14170</v>
      </c>
      <c r="B7" s="77" t="s">
        <v>445</v>
      </c>
      <c r="C7" s="77" t="s">
        <v>353</v>
      </c>
      <c r="D7" s="77">
        <v>150</v>
      </c>
      <c r="E7" s="78">
        <v>28.99</v>
      </c>
      <c r="F7" s="79"/>
      <c r="G7" s="80" t="e">
        <f t="shared" ca="1" si="0"/>
        <v>#N/A</v>
      </c>
      <c r="H7" s="79"/>
      <c r="J7" s="81"/>
      <c r="L7" s="81"/>
    </row>
    <row r="8" spans="1:14" x14ac:dyDescent="0.35">
      <c r="A8" s="77">
        <v>43580</v>
      </c>
      <c r="B8" s="77" t="s">
        <v>442</v>
      </c>
      <c r="C8" s="77" t="s">
        <v>354</v>
      </c>
      <c r="D8" s="77">
        <v>110</v>
      </c>
      <c r="E8" s="78">
        <v>21.49</v>
      </c>
      <c r="F8" s="79"/>
      <c r="G8" s="80" t="e">
        <f t="shared" ca="1" si="0"/>
        <v>#N/A</v>
      </c>
      <c r="H8" s="79"/>
      <c r="J8" s="81"/>
      <c r="L8" s="81"/>
    </row>
    <row r="9" spans="1:14" x14ac:dyDescent="0.35">
      <c r="A9" s="77">
        <v>21840</v>
      </c>
      <c r="B9" s="77" t="s">
        <v>446</v>
      </c>
      <c r="C9" s="77" t="s">
        <v>355</v>
      </c>
      <c r="D9" s="77">
        <v>18</v>
      </c>
      <c r="E9" s="78">
        <v>2049.09</v>
      </c>
      <c r="F9" s="79"/>
      <c r="G9" s="80" t="e">
        <f t="shared" ca="1" si="0"/>
        <v>#N/A</v>
      </c>
      <c r="H9" s="79"/>
      <c r="J9" s="81"/>
      <c r="L9" s="81"/>
    </row>
    <row r="10" spans="1:14" x14ac:dyDescent="0.35">
      <c r="A10" s="77">
        <v>50470</v>
      </c>
      <c r="B10" s="77" t="s">
        <v>441</v>
      </c>
      <c r="C10" s="77" t="s">
        <v>356</v>
      </c>
      <c r="D10" s="77">
        <v>13</v>
      </c>
      <c r="E10" s="78">
        <v>2319.9899999999998</v>
      </c>
      <c r="F10" s="79"/>
      <c r="G10" s="80" t="e">
        <f t="shared" ca="1" si="0"/>
        <v>#N/A</v>
      </c>
      <c r="H10" s="79"/>
      <c r="J10" s="81"/>
      <c r="L10" s="81"/>
    </row>
    <row r="11" spans="1:14" x14ac:dyDescent="0.35">
      <c r="A11" s="77">
        <v>14170</v>
      </c>
      <c r="B11" s="77" t="s">
        <v>445</v>
      </c>
      <c r="C11" s="77" t="s">
        <v>357</v>
      </c>
      <c r="D11" s="77">
        <v>23</v>
      </c>
      <c r="E11" s="78">
        <v>4.99</v>
      </c>
      <c r="F11" s="79"/>
      <c r="G11" s="80" t="e">
        <f t="shared" ca="1" si="0"/>
        <v>#N/A</v>
      </c>
      <c r="H11" s="79"/>
      <c r="J11" s="81"/>
      <c r="L11" s="81"/>
    </row>
    <row r="12" spans="1:14" x14ac:dyDescent="0.35">
      <c r="A12" s="82">
        <v>45800</v>
      </c>
      <c r="B12" s="82" t="s">
        <v>444</v>
      </c>
      <c r="C12" s="82" t="s">
        <v>358</v>
      </c>
      <c r="D12" s="82">
        <v>12</v>
      </c>
      <c r="E12" s="83">
        <v>2384.0700000000002</v>
      </c>
      <c r="F12" s="83"/>
      <c r="G12" s="80" t="e">
        <f t="shared" ca="1" si="0"/>
        <v>#N/A</v>
      </c>
      <c r="H12" s="79"/>
      <c r="J12" s="81"/>
      <c r="L12" s="81"/>
    </row>
    <row r="13" spans="1:14" ht="15" thickBot="1" x14ac:dyDescent="0.4">
      <c r="B13" s="84" t="s">
        <v>359</v>
      </c>
      <c r="D13" s="84">
        <f>SUM(D2:D12)</f>
        <v>711</v>
      </c>
      <c r="E13" s="85"/>
      <c r="F13" s="86"/>
      <c r="G13" s="80" t="e">
        <f ca="1">_xlfn.FORMULATEXT(F13)</f>
        <v>#N/A</v>
      </c>
    </row>
    <row r="14" spans="1:14" ht="15" thickTop="1" x14ac:dyDescent="0.35">
      <c r="F14" s="80" t="s">
        <v>360</v>
      </c>
    </row>
    <row r="16" spans="1:14" ht="15" thickBot="1" x14ac:dyDescent="0.4">
      <c r="E16" s="86"/>
      <c r="F16" s="80" t="e">
        <f ca="1">_xlfn.FORMULATEXT(E16)</f>
        <v>#N/A</v>
      </c>
    </row>
    <row r="17" spans="5:5" ht="15" thickTop="1" x14ac:dyDescent="0.35">
      <c r="E17" s="80" t="s">
        <v>361</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E59F0-8FE5-4A5D-A8AF-D4C537249B44}">
  <dimension ref="A1:S17"/>
  <sheetViews>
    <sheetView workbookViewId="0"/>
  </sheetViews>
  <sheetFormatPr defaultColWidth="9.08984375" defaultRowHeight="14.5" x14ac:dyDescent="0.35"/>
  <cols>
    <col min="1" max="1" width="9.08984375" style="77"/>
    <col min="2" max="2" width="22.90625" style="77" bestFit="1" customWidth="1"/>
    <col min="3" max="3" width="28.36328125" style="77" customWidth="1"/>
    <col min="4" max="4" width="5.6328125" style="77" customWidth="1"/>
    <col min="5" max="5" width="12.08984375" style="80" customWidth="1"/>
    <col min="6" max="6" width="12.6328125" style="80" customWidth="1"/>
    <col min="7" max="7" width="19.81640625" style="80" customWidth="1"/>
    <col min="8" max="8" width="10.54296875" style="80" customWidth="1"/>
    <col min="9" max="9" width="17.54296875" style="77" customWidth="1"/>
    <col min="10" max="10" width="10.1796875" style="77" customWidth="1"/>
    <col min="11" max="11" width="11.453125" style="77" customWidth="1"/>
    <col min="12" max="12" width="11.1796875" style="77" customWidth="1"/>
    <col min="13" max="13" width="11.54296875" style="77" customWidth="1"/>
    <col min="14" max="14" width="13" style="77" bestFit="1" customWidth="1"/>
    <col min="15" max="16384" width="9.08984375" style="77"/>
  </cols>
  <sheetData>
    <row r="1" spans="1:19" customFormat="1" x14ac:dyDescent="0.35">
      <c r="A1" s="72" t="s">
        <v>340</v>
      </c>
      <c r="B1" s="73" t="s">
        <v>341</v>
      </c>
      <c r="C1" s="73" t="s">
        <v>342</v>
      </c>
      <c r="D1" s="74" t="s">
        <v>343</v>
      </c>
      <c r="E1" s="75" t="s">
        <v>344</v>
      </c>
      <c r="F1" s="76" t="s">
        <v>52</v>
      </c>
      <c r="H1" s="76" t="s">
        <v>345</v>
      </c>
      <c r="J1" s="76" t="s">
        <v>346</v>
      </c>
      <c r="K1" s="77"/>
      <c r="L1" s="76" t="s">
        <v>52</v>
      </c>
      <c r="N1" s="76" t="s">
        <v>347</v>
      </c>
    </row>
    <row r="2" spans="1:19" x14ac:dyDescent="0.35">
      <c r="A2" s="77">
        <v>33930</v>
      </c>
      <c r="B2" s="77" t="s">
        <v>440</v>
      </c>
      <c r="C2" s="77" t="s">
        <v>348</v>
      </c>
      <c r="D2" s="77">
        <v>77</v>
      </c>
      <c r="E2" s="78">
        <v>29.99</v>
      </c>
      <c r="F2" s="79">
        <f>D2*E2</f>
        <v>2309.23</v>
      </c>
      <c r="G2" s="80" t="str">
        <f ca="1">_xlfn.FORMULATEXT(F2)</f>
        <v>=D2*E2</v>
      </c>
      <c r="H2" s="79" cm="1">
        <f t="array" ref="H2:H12">D2:D12*E2:E12</f>
        <v>2309.23</v>
      </c>
      <c r="I2" s="77" t="str">
        <f ca="1">_xlfn.FORMULATEXT(H2)</f>
        <v>=D2:D12*E2:E12</v>
      </c>
      <c r="J2" s="81" cm="1">
        <f t="array" ref="J2:J12">_xlfn.ANCHORARRAY(H2)*0.06</f>
        <v>138.5538</v>
      </c>
      <c r="K2" s="77" t="str">
        <f ca="1">_xlfn.FORMULATEXT(J2)</f>
        <v>=H2#*0.06</v>
      </c>
      <c r="L2" s="81" cm="1">
        <f t="array" ref="L2:L12">_xlfn.ANCHORARRAY(H2)+_xlfn.ANCHORARRAY(J2)</f>
        <v>2447.7838000000002</v>
      </c>
      <c r="M2" s="77" t="str">
        <f ca="1">_xlfn.FORMULATEXT(L2)</f>
        <v>=H2#+J2#</v>
      </c>
      <c r="N2" s="77" cm="1">
        <f t="array" ref="N2:S12">_xlfn._xlws.SORT(A2:F12,1)</f>
        <v>14170</v>
      </c>
      <c r="O2" s="77" t="str">
        <v>Autumn  Zhu</v>
      </c>
      <c r="P2" s="77" t="str">
        <v>Touring Tire</v>
      </c>
      <c r="Q2" s="77">
        <v>150</v>
      </c>
      <c r="R2" s="77">
        <v>28.99</v>
      </c>
      <c r="S2" s="77">
        <v>4348.5</v>
      </c>
    </row>
    <row r="3" spans="1:19" x14ac:dyDescent="0.35">
      <c r="A3" s="77">
        <v>50470</v>
      </c>
      <c r="B3" s="77" t="s">
        <v>441</v>
      </c>
      <c r="C3" s="77" t="s">
        <v>349</v>
      </c>
      <c r="D3" s="77">
        <v>238</v>
      </c>
      <c r="E3" s="78">
        <v>2.29</v>
      </c>
      <c r="F3" s="79">
        <f t="shared" ref="F3:F12" si="0">D3*E3</f>
        <v>545.02</v>
      </c>
      <c r="G3" s="80" t="str">
        <f t="shared" ref="G3:G12" ca="1" si="1">_xlfn.FORMULATEXT(F3)</f>
        <v>=D3*E3</v>
      </c>
      <c r="H3" s="79">
        <v>545.02</v>
      </c>
      <c r="J3" s="81">
        <v>32.7012</v>
      </c>
      <c r="L3" s="81">
        <v>577.72119999999995</v>
      </c>
      <c r="N3" s="77">
        <v>14170</v>
      </c>
      <c r="O3" s="77" t="str">
        <v>Autumn  Zhu</v>
      </c>
      <c r="P3" s="77" t="str">
        <v>Touring Tire Tube</v>
      </c>
      <c r="Q3" s="77">
        <v>23</v>
      </c>
      <c r="R3" s="77">
        <v>4.99</v>
      </c>
      <c r="S3" s="77">
        <v>114.77000000000001</v>
      </c>
    </row>
    <row r="4" spans="1:19" x14ac:dyDescent="0.35">
      <c r="A4" s="77">
        <v>43580</v>
      </c>
      <c r="B4" s="77" t="s">
        <v>442</v>
      </c>
      <c r="C4" s="77" t="s">
        <v>350</v>
      </c>
      <c r="D4" s="77">
        <v>15</v>
      </c>
      <c r="E4" s="78">
        <v>3.99</v>
      </c>
      <c r="F4" s="79">
        <f t="shared" si="0"/>
        <v>59.85</v>
      </c>
      <c r="G4" s="80" t="str">
        <f t="shared" ca="1" si="1"/>
        <v>=D4*E4</v>
      </c>
      <c r="H4" s="79">
        <v>59.85</v>
      </c>
      <c r="J4" s="81">
        <v>3.5909999999999997</v>
      </c>
      <c r="L4" s="81">
        <v>63.441000000000003</v>
      </c>
      <c r="N4" s="77">
        <v>21840</v>
      </c>
      <c r="O4" s="77" t="str">
        <v>Denise  Mehta</v>
      </c>
      <c r="P4" s="77" t="str">
        <v>Mountain-200 Black, 42</v>
      </c>
      <c r="Q4" s="77">
        <v>18</v>
      </c>
      <c r="R4" s="77">
        <v>2049.09</v>
      </c>
      <c r="S4" s="77">
        <v>36883.620000000003</v>
      </c>
    </row>
    <row r="5" spans="1:19" x14ac:dyDescent="0.35">
      <c r="A5" s="77">
        <v>42860</v>
      </c>
      <c r="B5" s="77" t="s">
        <v>443</v>
      </c>
      <c r="C5" s="77" t="s">
        <v>351</v>
      </c>
      <c r="D5" s="77">
        <v>5</v>
      </c>
      <c r="E5" s="78">
        <v>2443.35</v>
      </c>
      <c r="F5" s="79">
        <f t="shared" si="0"/>
        <v>12216.75</v>
      </c>
      <c r="G5" s="80" t="str">
        <f t="shared" ca="1" si="1"/>
        <v>=D5*E5</v>
      </c>
      <c r="H5" s="79">
        <v>12216.75</v>
      </c>
      <c r="J5" s="81">
        <v>733.005</v>
      </c>
      <c r="L5" s="81">
        <v>12949.754999999999</v>
      </c>
      <c r="N5" s="77">
        <v>33930</v>
      </c>
      <c r="O5" s="77" t="str">
        <v>Justin A Robinson</v>
      </c>
      <c r="P5" s="77" t="str">
        <v>ML Mountain Tire</v>
      </c>
      <c r="Q5" s="77">
        <v>77</v>
      </c>
      <c r="R5" s="77">
        <v>29.99</v>
      </c>
      <c r="S5" s="77">
        <v>2309.23</v>
      </c>
    </row>
    <row r="6" spans="1:19" x14ac:dyDescent="0.35">
      <c r="A6" s="77">
        <v>45800</v>
      </c>
      <c r="B6" s="77" t="s">
        <v>444</v>
      </c>
      <c r="C6" s="77" t="s">
        <v>352</v>
      </c>
      <c r="D6" s="77">
        <v>50</v>
      </c>
      <c r="E6" s="78">
        <v>34.99</v>
      </c>
      <c r="F6" s="79">
        <f t="shared" si="0"/>
        <v>1749.5</v>
      </c>
      <c r="G6" s="80" t="str">
        <f t="shared" ca="1" si="1"/>
        <v>=D6*E6</v>
      </c>
      <c r="H6" s="79">
        <v>1749.5</v>
      </c>
      <c r="J6" s="81">
        <v>104.97</v>
      </c>
      <c r="L6" s="81">
        <v>1854.47</v>
      </c>
      <c r="N6" s="77">
        <v>42860</v>
      </c>
      <c r="O6" s="77" t="str">
        <v>Nancy L Sanchez</v>
      </c>
      <c r="P6" s="77" t="str">
        <v>Road-250 Red, 48</v>
      </c>
      <c r="Q6" s="77">
        <v>5</v>
      </c>
      <c r="R6" s="77">
        <v>2443.35</v>
      </c>
      <c r="S6" s="77">
        <v>12216.75</v>
      </c>
    </row>
    <row r="7" spans="1:19" x14ac:dyDescent="0.35">
      <c r="A7" s="77">
        <v>14170</v>
      </c>
      <c r="B7" s="77" t="s">
        <v>445</v>
      </c>
      <c r="C7" s="77" t="s">
        <v>353</v>
      </c>
      <c r="D7" s="77">
        <v>150</v>
      </c>
      <c r="E7" s="78">
        <v>28.99</v>
      </c>
      <c r="F7" s="79">
        <f t="shared" si="0"/>
        <v>4348.5</v>
      </c>
      <c r="G7" s="80" t="str">
        <f t="shared" ca="1" si="1"/>
        <v>=D7*E7</v>
      </c>
      <c r="H7" s="79">
        <v>4348.5</v>
      </c>
      <c r="J7" s="81">
        <v>260.90999999999997</v>
      </c>
      <c r="L7" s="81">
        <v>4609.41</v>
      </c>
      <c r="N7" s="77">
        <v>43580</v>
      </c>
      <c r="O7" s="77" t="str">
        <v>Nicole  White</v>
      </c>
      <c r="P7" s="77" t="str">
        <v>Road Tire Tube</v>
      </c>
      <c r="Q7" s="77">
        <v>15</v>
      </c>
      <c r="R7" s="77">
        <v>3.99</v>
      </c>
      <c r="S7" s="77">
        <v>59.85</v>
      </c>
    </row>
    <row r="8" spans="1:19" x14ac:dyDescent="0.35">
      <c r="A8" s="77">
        <v>43580</v>
      </c>
      <c r="B8" s="77" t="s">
        <v>442</v>
      </c>
      <c r="C8" s="77" t="s">
        <v>354</v>
      </c>
      <c r="D8" s="77">
        <v>110</v>
      </c>
      <c r="E8" s="78">
        <v>21.49</v>
      </c>
      <c r="F8" s="79">
        <f t="shared" si="0"/>
        <v>2363.8999999999996</v>
      </c>
      <c r="G8" s="80" t="str">
        <f t="shared" ca="1" si="1"/>
        <v>=D8*E8</v>
      </c>
      <c r="H8" s="79">
        <v>2363.8999999999996</v>
      </c>
      <c r="J8" s="81">
        <v>141.83399999999997</v>
      </c>
      <c r="L8" s="81">
        <v>2505.7339999999995</v>
      </c>
      <c r="N8" s="77">
        <v>43580</v>
      </c>
      <c r="O8" s="77" t="str">
        <v>Nicole  White</v>
      </c>
      <c r="P8" s="77" t="str">
        <v>LL Road Tire</v>
      </c>
      <c r="Q8" s="77">
        <v>110</v>
      </c>
      <c r="R8" s="77">
        <v>21.49</v>
      </c>
      <c r="S8" s="77">
        <v>2363.8999999999996</v>
      </c>
    </row>
    <row r="9" spans="1:19" x14ac:dyDescent="0.35">
      <c r="A9" s="77">
        <v>21840</v>
      </c>
      <c r="B9" s="77" t="s">
        <v>446</v>
      </c>
      <c r="C9" s="77" t="s">
        <v>355</v>
      </c>
      <c r="D9" s="77">
        <v>18</v>
      </c>
      <c r="E9" s="78">
        <v>2049.09</v>
      </c>
      <c r="F9" s="79">
        <f t="shared" si="0"/>
        <v>36883.620000000003</v>
      </c>
      <c r="G9" s="80" t="str">
        <f t="shared" ca="1" si="1"/>
        <v>=D9*E9</v>
      </c>
      <c r="H9" s="79">
        <v>36883.620000000003</v>
      </c>
      <c r="J9" s="81">
        <v>2213.0172000000002</v>
      </c>
      <c r="L9" s="81">
        <v>39096.637200000005</v>
      </c>
      <c r="N9" s="77">
        <v>45800</v>
      </c>
      <c r="O9" s="77" t="str">
        <v>Reginald  Navarro</v>
      </c>
      <c r="P9" s="77" t="str">
        <v>Sport-100 Helmet, Blue</v>
      </c>
      <c r="Q9" s="77">
        <v>50</v>
      </c>
      <c r="R9" s="77">
        <v>34.99</v>
      </c>
      <c r="S9" s="77">
        <v>1749.5</v>
      </c>
    </row>
    <row r="10" spans="1:19" x14ac:dyDescent="0.35">
      <c r="A10" s="77">
        <v>50470</v>
      </c>
      <c r="B10" s="77" t="s">
        <v>441</v>
      </c>
      <c r="C10" s="77" t="s">
        <v>356</v>
      </c>
      <c r="D10" s="77">
        <v>13</v>
      </c>
      <c r="E10" s="78">
        <v>2319.9899999999998</v>
      </c>
      <c r="F10" s="79">
        <f t="shared" si="0"/>
        <v>30159.869999999995</v>
      </c>
      <c r="G10" s="80" t="str">
        <f t="shared" ca="1" si="1"/>
        <v>=D10*E10</v>
      </c>
      <c r="H10" s="79">
        <v>30159.869999999995</v>
      </c>
      <c r="J10" s="81">
        <v>1809.5921999999996</v>
      </c>
      <c r="L10" s="81">
        <v>31969.462199999994</v>
      </c>
      <c r="N10" s="77">
        <v>45800</v>
      </c>
      <c r="O10" s="77" t="str">
        <v>Reginald  Navarro</v>
      </c>
      <c r="P10" s="77" t="str">
        <v>Touring-1000 Blue, 46</v>
      </c>
      <c r="Q10" s="77">
        <v>12</v>
      </c>
      <c r="R10" s="77">
        <v>2384.0700000000002</v>
      </c>
      <c r="S10" s="77">
        <v>28608.840000000004</v>
      </c>
    </row>
    <row r="11" spans="1:19" x14ac:dyDescent="0.35">
      <c r="A11" s="77">
        <v>14170</v>
      </c>
      <c r="B11" s="77" t="s">
        <v>445</v>
      </c>
      <c r="C11" s="77" t="s">
        <v>357</v>
      </c>
      <c r="D11" s="77">
        <v>23</v>
      </c>
      <c r="E11" s="78">
        <v>4.99</v>
      </c>
      <c r="F11" s="79">
        <f t="shared" si="0"/>
        <v>114.77000000000001</v>
      </c>
      <c r="G11" s="80" t="str">
        <f t="shared" ca="1" si="1"/>
        <v>=D11*E11</v>
      </c>
      <c r="H11" s="79">
        <v>114.77000000000001</v>
      </c>
      <c r="J11" s="81">
        <v>6.8862000000000005</v>
      </c>
      <c r="L11" s="81">
        <v>121.65620000000001</v>
      </c>
      <c r="N11" s="77">
        <v>50470</v>
      </c>
      <c r="O11" s="77" t="str">
        <v>Tamara  Zhu</v>
      </c>
      <c r="P11" s="77" t="str">
        <v>Patch Kit/8 Patches</v>
      </c>
      <c r="Q11" s="77">
        <v>238</v>
      </c>
      <c r="R11" s="77">
        <v>2.29</v>
      </c>
      <c r="S11" s="77">
        <v>545.02</v>
      </c>
    </row>
    <row r="12" spans="1:19" x14ac:dyDescent="0.35">
      <c r="A12" s="82">
        <v>45800</v>
      </c>
      <c r="B12" s="82" t="s">
        <v>444</v>
      </c>
      <c r="C12" s="82" t="s">
        <v>358</v>
      </c>
      <c r="D12" s="82">
        <v>12</v>
      </c>
      <c r="E12" s="83">
        <v>2384.0700000000002</v>
      </c>
      <c r="F12" s="83">
        <f t="shared" si="0"/>
        <v>28608.840000000004</v>
      </c>
      <c r="G12" s="80" t="str">
        <f t="shared" ca="1" si="1"/>
        <v>=D12*E12</v>
      </c>
      <c r="H12" s="79">
        <v>28608.840000000004</v>
      </c>
      <c r="J12" s="81">
        <v>1716.5304000000001</v>
      </c>
      <c r="L12" s="81">
        <v>30325.370400000003</v>
      </c>
      <c r="N12" s="77">
        <v>50470</v>
      </c>
      <c r="O12" s="77" t="str">
        <v>Tamara  Zhu</v>
      </c>
      <c r="P12" s="77" t="str">
        <v>Mountain-200 Silver, 42</v>
      </c>
      <c r="Q12" s="77">
        <v>13</v>
      </c>
      <c r="R12" s="77">
        <v>2319.9899999999998</v>
      </c>
      <c r="S12" s="77">
        <v>30159.869999999995</v>
      </c>
    </row>
    <row r="13" spans="1:19" ht="15" thickBot="1" x14ac:dyDescent="0.4">
      <c r="B13" s="84" t="s">
        <v>359</v>
      </c>
      <c r="D13" s="84">
        <f>SUM(D2:D12)</f>
        <v>711</v>
      </c>
      <c r="E13" s="85"/>
      <c r="F13" s="86">
        <f>SUM(F2:F12)</f>
        <v>119359.85</v>
      </c>
      <c r="G13" s="80" t="str">
        <f ca="1">_xlfn.FORMULATEXT(F13)</f>
        <v>=SUM(F2:F12)</v>
      </c>
    </row>
    <row r="14" spans="1:19" ht="15" thickTop="1" x14ac:dyDescent="0.35">
      <c r="F14" s="80" t="s">
        <v>360</v>
      </c>
    </row>
    <row r="16" spans="1:19" ht="15" thickBot="1" x14ac:dyDescent="0.4">
      <c r="E16" s="86" cm="1">
        <f t="array" ref="E16">SUM(D2:D12*E2:E12)</f>
        <v>119359.85</v>
      </c>
      <c r="F16" s="80" t="str">
        <f ca="1">_xlfn.FORMULATEXT(E16)</f>
        <v>=SUM(D2:D12*E2:E12)</v>
      </c>
    </row>
    <row r="17" spans="5:5" ht="15" thickTop="1" x14ac:dyDescent="0.35">
      <c r="E17" s="80" t="s">
        <v>361</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F6A49C7745804C8427C049B0BC35C9" ma:contentTypeVersion="20" ma:contentTypeDescription="Create a new document." ma:contentTypeScope="" ma:versionID="485fccff801aab5d462821f05338e18d">
  <xsd:schema xmlns:xsd="http://www.w3.org/2001/XMLSchema" xmlns:xs="http://www.w3.org/2001/XMLSchema" xmlns:p="http://schemas.microsoft.com/office/2006/metadata/properties" xmlns:ns2="330d9103-f5e8-46dd-9884-3b1a8c4e7329" xmlns:ns3="b6264cf8-a626-4749-bec7-be3f8976eb93" targetNamespace="http://schemas.microsoft.com/office/2006/metadata/properties" ma:root="true" ma:fieldsID="1c60989637b5873a773619bcb40d783f" ns2:_="" ns3:_="">
    <xsd:import namespace="330d9103-f5e8-46dd-9884-3b1a8c4e7329"/>
    <xsd:import namespace="b6264cf8-a626-4749-bec7-be3f8976eb9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2:TaxCatchAll" minOccurs="0"/>
                <xsd:element ref="ns3:MediaServiceObjectDetectorVersions" minOccurs="0"/>
                <xsd:element ref="ns3:MediaServiceLocation"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0d9103-f5e8-46dd-9884-3b1a8c4e732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acf4c79-45a7-4c20-adf5-5a2897f37319}" ma:internalName="TaxCatchAll" ma:showField="CatchAllData" ma:web="330d9103-f5e8-46dd-9884-3b1a8c4e732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6264cf8-a626-4749-bec7-be3f8976eb9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b4a428e-4d1e-4219-ab69-e7e530a2ceb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6264cf8-a626-4749-bec7-be3f8976eb93">
      <Terms xmlns="http://schemas.microsoft.com/office/infopath/2007/PartnerControls"/>
    </lcf76f155ced4ddcb4097134ff3c332f>
    <TaxCatchAll xmlns="330d9103-f5e8-46dd-9884-3b1a8c4e7329" xsi:nil="true"/>
  </documentManagement>
</p:properties>
</file>

<file path=customXml/itemProps1.xml><?xml version="1.0" encoding="utf-8"?>
<ds:datastoreItem xmlns:ds="http://schemas.openxmlformats.org/officeDocument/2006/customXml" ds:itemID="{E05CBB70-3AE3-45CA-9ADC-3F0E31DD4145}"/>
</file>

<file path=customXml/itemProps2.xml><?xml version="1.0" encoding="utf-8"?>
<ds:datastoreItem xmlns:ds="http://schemas.openxmlformats.org/officeDocument/2006/customXml" ds:itemID="{0C03300D-B43B-487C-8E81-D329CF2C4922}"/>
</file>

<file path=customXml/itemProps3.xml><?xml version="1.0" encoding="utf-8"?>
<ds:datastoreItem xmlns:ds="http://schemas.openxmlformats.org/officeDocument/2006/customXml" ds:itemID="{BB6706DE-5E62-44EE-AB72-A3E769DA249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ExcelTable</vt:lpstr>
      <vt:lpstr>CustomSort</vt:lpstr>
      <vt:lpstr>XLOOKUP</vt:lpstr>
      <vt:lpstr>SUBTOTAL Syntax</vt:lpstr>
      <vt:lpstr>SUBTOTAL List</vt:lpstr>
      <vt:lpstr>SUBTOTAL</vt:lpstr>
      <vt:lpstr>SUMIF(S)</vt:lpstr>
      <vt:lpstr>ArrayFormulas</vt:lpstr>
      <vt:lpstr>ArrayFormulasComplete</vt:lpstr>
      <vt:lpstr>DynamicArrayFunctions</vt:lpstr>
      <vt:lpstr>DataValidation</vt:lpstr>
      <vt:lpstr>Slicers</vt:lpstr>
      <vt:lpstr>Cond'l Format</vt:lpstr>
      <vt:lpstr>MoreCF</vt:lpstr>
      <vt:lpstr>PivotTable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Bryan Smith</dc:creator>
  <cp:lastModifiedBy>Bryan Smith</cp:lastModifiedBy>
  <dcterms:created xsi:type="dcterms:W3CDTF">2024-05-30T16:32:50Z</dcterms:created>
  <dcterms:modified xsi:type="dcterms:W3CDTF">2025-10-27T12:50:24Z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0x01010033F6A49C7745804C8427C049B0BC35C9</vt:lpwstr>
  </property>
</Properties>
</file>